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2025-JUNIO/"/>
    </mc:Choice>
  </mc:AlternateContent>
  <xr:revisionPtr revIDLastSave="0" documentId="8_{041DD3CC-5E49-4697-9C2E-C0408DD650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8" i="2" l="1"/>
  <c r="P60" i="2"/>
  <c r="P59" i="2"/>
  <c r="P61" i="2"/>
  <c r="D18" i="2"/>
  <c r="D12" i="2"/>
  <c r="B12" i="2"/>
  <c r="B18" i="2"/>
  <c r="B54" i="2"/>
  <c r="B28" i="2"/>
  <c r="E28" i="2" l="1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38" i="2" l="1"/>
  <c r="P18" i="2" l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B76" i="2" l="1"/>
  <c r="O76" i="2"/>
  <c r="P69" i="2"/>
  <c r="J76" i="2"/>
  <c r="P81" i="2"/>
  <c r="E76" i="2"/>
  <c r="P84" i="2"/>
  <c r="P78" i="2"/>
  <c r="P72" i="2"/>
  <c r="G76" i="2"/>
  <c r="M76" i="2"/>
  <c r="P28" i="2"/>
  <c r="L86" i="2"/>
  <c r="B86" i="2"/>
  <c r="P12" i="2"/>
  <c r="I76" i="2"/>
  <c r="C86" i="2"/>
  <c r="K86" i="2"/>
  <c r="H86" i="2"/>
  <c r="E86" i="2"/>
  <c r="N86" i="2"/>
  <c r="G86" i="2"/>
  <c r="F86" i="2"/>
  <c r="O86" i="2"/>
  <c r="I86" i="2"/>
  <c r="N76" i="2"/>
  <c r="C76" i="2"/>
  <c r="M86" i="2"/>
  <c r="D86" i="2"/>
  <c r="J86" i="2"/>
  <c r="N88" i="2" l="1"/>
  <c r="O88" i="2"/>
  <c r="J88" i="2"/>
  <c r="D76" i="2"/>
  <c r="D88" i="2" s="1"/>
  <c r="P86" i="2"/>
  <c r="H76" i="2"/>
  <c r="H88" i="2" s="1"/>
  <c r="K76" i="2"/>
  <c r="K88" i="2" s="1"/>
  <c r="G88" i="2"/>
  <c r="L76" i="2"/>
  <c r="L88" i="2" s="1"/>
  <c r="E88" i="2"/>
  <c r="F76" i="2"/>
  <c r="F88" i="2" s="1"/>
  <c r="I88" i="2"/>
  <c r="C88" i="2"/>
  <c r="M88" i="2"/>
  <c r="B88" i="2"/>
  <c r="P76" i="2" l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<sst xmlns="http://schemas.openxmlformats.org/spreadsheetml/2006/main" count="116" uniqueCount="115">
  <si>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</si>
  <si>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</si>
  <si>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</si>
  <si>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</si>
  <si>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</si>
  <si>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</si>
  <si>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</si>
  <si>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</si>
  <si>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</si>
  <si>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</si>
  <si>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</si>
  <si>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</si>
  <si>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</si>
  <si>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</si>
  <si>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</si>
  <si>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</si>
  <si>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</si>
  <si>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</si>
  <si>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</si>
  <si>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</si>
  <si>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</si>
  <si>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</si>
  <si>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</si>
  <si>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</si>
  <si>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</si>
  <si>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</si>
  <si>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</si>
  <si>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</si>
  <si>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</si>
  <si>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</si>
  <si>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</si>
  <si>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</si>
  <si>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</si>
  <si>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</si>
  <si>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</si>
  <si>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</si>
  <si>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</si>
  <si>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</si>
  <si>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</si>
  <si>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</si>
  <si>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</si>
  <si>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</si>
  <si>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</si>
  <si>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</si>
  <si>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</si>
  <si>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</si>
  <si>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</si>
  <si>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</si>
  <si>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</si>
  <si>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</si>
  <si>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</si>
  <si>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</si>
  <si>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</si>
  <si>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</si>
  <si>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</si>
  <si>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</si>
  <si>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</si>
  <si>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</si>
  <si>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</si>
  <si>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</si>
  <si>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</si>
  <si>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</si>
  <si>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</si>
  <si>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</si>
  <si>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</si>
  <si>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</si>
  <si>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</si>
  <si>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</si>
  <si>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</si>
  <si>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</si>
  <si>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</si>
  <si>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</si>
  <si>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</si>
  <si>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</si>
  <si>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</si>
  <si>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</si>
  <si>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</si>
  <si>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</si>
  <si>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</si>
  <si>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</si>
  <si>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</si>
  <si>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</si>
  <si>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</si>
  <si>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</si>
  <si>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</si>
  <si>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</si>
  <si>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</si>
  <si>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</si>
  <si>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</si>
  <si>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</si>
  <si>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</si>
  <si>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</si>
  <si>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</si>
  <si>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</si>
  <si>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</si>
  <si>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</si>
  <si>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</si>
  <si>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</si>
  <si>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</si>
  <si>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</si>
  <si>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</si>
  <si>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</si>
  <si>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</si>
  <si>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</si>
  <si>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</si>
  <si>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</si>
  <si>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</si>
  <si>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</si>
  <si>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</si>
  <si>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</si>
  <si>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</si>
  <si>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</si>
  <si>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</si>
  <si>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2025</t>
  </si>
  <si>
    <t xml:space="preserve">                        Contadora.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</si>
</sst>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6" fontId="0" fillId="0" borderId="0" xfId="0" applyNumberFormat="1" applyAlignment="1">
      <alignment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165" fontId="1" fillId="0" borderId="1" xfId="1" applyFont="1" applyBorder="1" applyAlignment="1">
      <alignment horizontal="left" vertical="center" wrapText="1"/>
    </xf>
    <xf numFmtId="165" fontId="1" fillId="0" borderId="0" xfId="1" applyFont="1" applyAlignment="1">
      <alignment vertical="center" wrapText="1"/>
    </xf>
    <xf numFmtId="165" fontId="0" fillId="0" borderId="0" xfId="1" applyFont="1"/>
    <xf numFmtId="165" fontId="1" fillId="0" borderId="0" xfId="1" applyFont="1"/>
    <xf numFmtId="165" fontId="1" fillId="2" borderId="2" xfId="1" applyFont="1" applyFill="1" applyBorder="1" applyAlignment="1">
      <alignment horizontal="center" vertical="center" wrapText="1"/>
    </xf>
    <xf numFmtId="165" fontId="1" fillId="0" borderId="1" xfId="1" applyFont="1" applyBorder="1" applyAlignment="1">
      <alignment vertical="center" wrapText="1"/>
    </xf>
    <xf numFmtId="165" fontId="0" fillId="0" borderId="0" xfId="0" applyNumberFormat="1"/>
    <xf numFmtId="165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165" fontId="4" fillId="3" borderId="3" xfId="0" applyNumberFormat="1" applyFont="1" applyFill="1" applyBorder="1" applyAlignment="1">
      <alignment vertical="center"/>
    </xf>
    <xf numFmtId="165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165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165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165" fontId="2" fillId="5" borderId="0" xfId="1" applyFont="1" applyFill="1" applyAlignment="1">
      <alignment vertical="center" wrapText="1"/>
    </xf>
    <xf numFmtId="165" fontId="1" fillId="5" borderId="0" xfId="1" applyFont="1" applyFill="1"/>
    <xf numFmtId="164" fontId="9" fillId="0" borderId="0" xfId="2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Font="1" applyAlignment="1">
      <alignment horizontal="center"/>
    </xf>
    <xf numFmtId="165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165" fontId="4" fillId="3" borderId="3" xfId="1" applyFont="1" applyFill="1" applyBorder="1" applyAlignment="1">
      <alignment horizontal="center" vertical="center" wrapText="1"/>
    </xf>
    <xf numFmtId="165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2787201</xdr:colOff>
      <xdr:row>2</xdr:row>
      <xdr:rowOff>87587</xdr:rowOff>
    </xdr:from>
    <xdr:to>
      <xdr:col>1</xdr:col>
      <xdr:colOff>459828</xdr:colOff>
      <xdr:row>6</xdr:row>
      <xdr:rowOff>52107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7201" y="459828"/>
          <a:ext cx="1482627" cy="96081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7" zoomScaleNormal="87" zoomScaleSheetLayoutView="57" workbookViewId="0">
      <selection activeCell="C14" sqref="C14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44" t="s">
        <v>103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8.75" x14ac:dyDescent="0.25">
      <c r="A4" s="45" t="s">
        <v>102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5.75" x14ac:dyDescent="0.25">
      <c r="A5" s="46" t="s">
        <v>113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.75" x14ac:dyDescent="0.25">
      <c r="A6" s="47" t="s">
        <v>101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.75" x14ac:dyDescent="0.25">
      <c r="A7" s="48" t="s">
        <v>35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1:16" x14ac:dyDescent="0.25">
      <c r="A9" s="38" t="s">
        <v>96</v>
      </c>
      <c r="B9" s="39" t="s">
        <v>104</v>
      </c>
      <c r="C9" s="39" t="s">
        <v>36</v>
      </c>
      <c r="D9" s="41" t="s">
        <v>105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6" x14ac:dyDescent="0.25">
      <c r="A10" s="38"/>
      <c r="B10" s="40"/>
      <c r="C10" s="40"/>
      <c r="D10" s="15" t="s">
        <v>79</v>
      </c>
      <c r="E10" s="15" t="s">
        <v>97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98</v>
      </c>
      <c r="L10" s="15" t="s">
        <v>85</v>
      </c>
      <c r="M10" s="15" t="s">
        <v>99</v>
      </c>
      <c r="N10" s="15" t="s">
        <v>100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>+B13+B14+B15+B16+B17</f>
        <v>70526498</v>
      </c>
      <c r="C12" s="8">
        <f t="shared" ref="C12:D12" si="0">+C13+C14+C15+C16+C17</f>
        <v>0</v>
      </c>
      <c r="D12" s="8">
        <f t="shared" si="0"/>
        <v>4208798.18</v>
      </c>
      <c r="E12" s="8">
        <f t="shared" ref="E12:O12" si="1">+E13+E14+E15+E16+E17</f>
        <v>4284120.9800000004</v>
      </c>
      <c r="F12" s="8">
        <f t="shared" si="1"/>
        <v>4921301.8100000005</v>
      </c>
      <c r="G12" s="8">
        <f t="shared" si="1"/>
        <v>4503076.24</v>
      </c>
      <c r="H12" s="8">
        <f t="shared" si="1"/>
        <v>7981084.0299999993</v>
      </c>
      <c r="I12" s="8">
        <f t="shared" si="1"/>
        <v>5664550.9000000004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 t="shared" si="1"/>
        <v>0</v>
      </c>
      <c r="O12" s="8">
        <f t="shared" si="1"/>
        <v>0</v>
      </c>
      <c r="P12" s="8">
        <f>+D12+E12+F12+G12+H12+I12+J12+K12+L12+M12+N12+O12</f>
        <v>31562932.140000001</v>
      </c>
    </row>
    <row r="13" spans="1:16" x14ac:dyDescent="0.25">
      <c r="A13" s="5" t="s">
        <v>2</v>
      </c>
      <c r="B13" s="14">
        <v>53032252</v>
      </c>
      <c r="C13" s="19">
        <v>0</v>
      </c>
      <c r="D13" s="19">
        <v>3476600</v>
      </c>
      <c r="E13" s="19">
        <v>3541933.33</v>
      </c>
      <c r="F13" s="19">
        <v>4095600</v>
      </c>
      <c r="G13" s="19">
        <v>3729600</v>
      </c>
      <c r="H13" s="19">
        <v>3785400</v>
      </c>
      <c r="I13" s="19">
        <v>3749600</v>
      </c>
      <c r="J13" s="19"/>
      <c r="K13" s="19"/>
      <c r="L13" s="19"/>
      <c r="M13" s="19"/>
      <c r="N13" s="19"/>
      <c r="O13" s="19"/>
      <c r="P13" s="8">
        <f>+D13+E13+F13+G13+H13+I13+J13+K13+L13+M13+N13+O13</f>
        <v>22378733.329999998</v>
      </c>
    </row>
    <row r="14" spans="1:16" x14ac:dyDescent="0.25">
      <c r="A14" s="5" t="s">
        <v>3</v>
      </c>
      <c r="B14" s="14">
        <v>10921582</v>
      </c>
      <c r="C14" s="19">
        <v>0</v>
      </c>
      <c r="D14" s="19">
        <v>212000</v>
      </c>
      <c r="E14" s="19">
        <v>212000</v>
      </c>
      <c r="F14" s="19">
        <v>212000</v>
      </c>
      <c r="G14" s="19">
        <v>212000</v>
      </c>
      <c r="H14" s="19">
        <v>3622079.17</v>
      </c>
      <c r="I14" s="19">
        <v>1350416.66</v>
      </c>
      <c r="J14" s="19"/>
      <c r="K14" s="19"/>
      <c r="L14" s="19"/>
      <c r="M14" s="19"/>
      <c r="N14" s="19"/>
      <c r="O14" s="19"/>
      <c r="P14" s="8">
        <f>+D14+E14+F14+G14+H14+I14+J14+K14+L14+M14+N14+O14</f>
        <v>5820495.8300000001</v>
      </c>
    </row>
    <row r="15" spans="1:16" x14ac:dyDescent="0.25">
      <c r="A15" s="5" t="s">
        <v>37</v>
      </c>
      <c r="B15" s="14">
        <v>80000</v>
      </c>
      <c r="C15" s="19">
        <v>0</v>
      </c>
      <c r="D15" s="19"/>
      <c r="E15" s="19"/>
      <c r="F15" s="19"/>
      <c r="G15" s="19"/>
      <c r="H15" s="19">
        <v>3596.8</v>
      </c>
      <c r="I15" s="19"/>
      <c r="J15" s="19"/>
      <c r="K15" s="19"/>
      <c r="L15" s="19"/>
      <c r="M15" s="19"/>
      <c r="N15" s="19"/>
      <c r="O15" s="19"/>
      <c r="P15" s="8">
        <f>+D15+E15+F15+G15+H15+I15+J15+K15+L15+M15+N15+O15</f>
        <v>3596.8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>+D16+E16+F16+G16+H16+I16+J16+K16+L16+M16+N16+O16</f>
        <v>0</v>
      </c>
    </row>
    <row r="17" spans="1:16" x14ac:dyDescent="0.25">
      <c r="A17" s="5" t="s">
        <v>5</v>
      </c>
      <c r="B17" s="14">
        <v>6492664</v>
      </c>
      <c r="C17" s="19">
        <v>0</v>
      </c>
      <c r="D17" s="19">
        <v>520198.18</v>
      </c>
      <c r="E17" s="19">
        <v>530187.65</v>
      </c>
      <c r="F17" s="19">
        <v>613701.81000000006</v>
      </c>
      <c r="G17" s="19">
        <v>561476.24</v>
      </c>
      <c r="H17" s="19">
        <v>570008.06000000006</v>
      </c>
      <c r="I17" s="19">
        <v>564534.24</v>
      </c>
      <c r="J17" s="19"/>
      <c r="K17" s="19"/>
      <c r="L17" s="19"/>
      <c r="M17" s="19"/>
      <c r="N17" s="19"/>
      <c r="O17" s="19"/>
      <c r="P17" s="8">
        <f t="shared" ref="P17:P76" si="2">+D17+E17+F17+G17+H17+I17+J17+K17+L17+M17+N17+O17</f>
        <v>3360106.1799999997</v>
      </c>
    </row>
    <row r="18" spans="1:16" x14ac:dyDescent="0.25">
      <c r="A18" s="2" t="s">
        <v>6</v>
      </c>
      <c r="B18" s="10">
        <f>+SUM(B19:B27)</f>
        <v>36203324</v>
      </c>
      <c r="C18" s="10">
        <f t="shared" ref="C18" si="3">+SUM(C19:C27)</f>
        <v>0</v>
      </c>
      <c r="D18" s="10">
        <f t="shared" ref="D18:H18" si="4">+SUM(D19:D27)</f>
        <v>2206767.6800000002</v>
      </c>
      <c r="E18" s="10">
        <f t="shared" si="4"/>
        <v>1971078.26</v>
      </c>
      <c r="F18" s="10">
        <f t="shared" si="4"/>
        <v>2820933.3899999997</v>
      </c>
      <c r="G18" s="10">
        <f t="shared" si="4"/>
        <v>2822167.09</v>
      </c>
      <c r="H18" s="10">
        <f t="shared" si="4"/>
        <v>3135795.67</v>
      </c>
      <c r="I18" s="10">
        <f t="shared" ref="I18:M18" si="5">+SUM(I19:I27)</f>
        <v>4100941.13</v>
      </c>
      <c r="J18" s="10">
        <f t="shared" si="5"/>
        <v>0</v>
      </c>
      <c r="K18" s="10">
        <f t="shared" si="5"/>
        <v>0</v>
      </c>
      <c r="L18" s="10">
        <f t="shared" si="5"/>
        <v>0</v>
      </c>
      <c r="M18" s="10">
        <f t="shared" si="5"/>
        <v>0</v>
      </c>
      <c r="N18" s="10">
        <f>+SUM(N19:N27)</f>
        <v>0</v>
      </c>
      <c r="O18" s="10">
        <f>+SUM(O19:O27)</f>
        <v>0</v>
      </c>
      <c r="P18" s="8">
        <f t="shared" si="2"/>
        <v>17057683.219999999</v>
      </c>
    </row>
    <row r="19" spans="1:16" x14ac:dyDescent="0.25">
      <c r="A19" s="5" t="s">
        <v>7</v>
      </c>
      <c r="B19" s="14">
        <v>4912769</v>
      </c>
      <c r="C19" s="19">
        <v>0</v>
      </c>
      <c r="D19" s="19">
        <v>449537.91</v>
      </c>
      <c r="E19" s="19">
        <v>238300.54</v>
      </c>
      <c r="F19" s="19">
        <v>447964.35</v>
      </c>
      <c r="G19" s="19">
        <v>511219.31</v>
      </c>
      <c r="H19" s="19">
        <v>348918.45</v>
      </c>
      <c r="I19" s="19">
        <v>483708.58</v>
      </c>
      <c r="J19" s="19"/>
      <c r="K19" s="19"/>
      <c r="L19" s="19"/>
      <c r="M19" s="19"/>
      <c r="N19" s="19"/>
      <c r="O19" s="19"/>
      <c r="P19" s="8">
        <f t="shared" si="2"/>
        <v>2479649.1399999997</v>
      </c>
    </row>
    <row r="20" spans="1:16" x14ac:dyDescent="0.25">
      <c r="A20" s="5" t="s">
        <v>8</v>
      </c>
      <c r="B20" s="14">
        <v>2936000</v>
      </c>
      <c r="C20" s="19">
        <v>0</v>
      </c>
      <c r="D20" s="19" t="s">
        <v>111</v>
      </c>
      <c r="E20" s="19"/>
      <c r="F20" s="19">
        <v>54162</v>
      </c>
      <c r="G20" s="19">
        <v>279429.86</v>
      </c>
      <c r="H20" s="19">
        <v>346858</v>
      </c>
      <c r="I20" s="19">
        <v>34120</v>
      </c>
      <c r="J20" s="19"/>
      <c r="K20" s="19"/>
      <c r="L20" s="19"/>
      <c r="M20" s="19"/>
      <c r="N20" s="19"/>
      <c r="O20" s="19"/>
      <c r="P20" s="8">
        <v>0</v>
      </c>
    </row>
    <row r="21" spans="1:16" x14ac:dyDescent="0.25">
      <c r="A21" s="5" t="s">
        <v>9</v>
      </c>
      <c r="B21" s="14">
        <v>1355041</v>
      </c>
      <c r="C21" s="19">
        <v>0</v>
      </c>
      <c r="D21" s="19">
        <v>45300</v>
      </c>
      <c r="E21" s="19">
        <v>174450</v>
      </c>
      <c r="F21" s="19">
        <v>356250</v>
      </c>
      <c r="G21" s="19">
        <v>58434.68</v>
      </c>
      <c r="H21" s="19">
        <v>51000</v>
      </c>
      <c r="I21" s="19">
        <v>249084.02</v>
      </c>
      <c r="J21" s="19"/>
      <c r="K21" s="19"/>
      <c r="L21" s="19"/>
      <c r="M21" s="19"/>
      <c r="N21" s="19"/>
      <c r="O21" s="19"/>
      <c r="P21" s="8">
        <f t="shared" si="2"/>
        <v>934518.70000000007</v>
      </c>
    </row>
    <row r="22" spans="1:16" ht="18" customHeight="1" x14ac:dyDescent="0.25">
      <c r="A22" s="5" t="s">
        <v>10</v>
      </c>
      <c r="B22" s="14">
        <v>200000</v>
      </c>
      <c r="C22" s="19">
        <v>0</v>
      </c>
      <c r="D22" s="19"/>
      <c r="E22" s="19"/>
      <c r="F22" s="19">
        <v>50910</v>
      </c>
      <c r="G22" s="19">
        <v>0</v>
      </c>
      <c r="H22" s="19"/>
      <c r="I22" s="19">
        <v>13260</v>
      </c>
      <c r="J22" s="19"/>
      <c r="K22" s="19"/>
      <c r="L22" s="19"/>
      <c r="M22" s="19"/>
      <c r="N22" s="19"/>
      <c r="O22" s="19"/>
      <c r="P22" s="8">
        <f t="shared" si="2"/>
        <v>64170</v>
      </c>
    </row>
    <row r="23" spans="1:16" s="29" customFormat="1" x14ac:dyDescent="0.25">
      <c r="A23" s="27" t="s">
        <v>11</v>
      </c>
      <c r="B23" s="31">
        <v>9671463</v>
      </c>
      <c r="C23" s="28">
        <v>0</v>
      </c>
      <c r="D23" s="28">
        <v>1119437.9099999999</v>
      </c>
      <c r="E23" s="28">
        <v>642182.28</v>
      </c>
      <c r="F23" s="28">
        <v>1038441.65</v>
      </c>
      <c r="G23" s="28">
        <v>936510.55</v>
      </c>
      <c r="H23" s="28">
        <v>1034634.55</v>
      </c>
      <c r="I23" s="28">
        <v>625868.05000000005</v>
      </c>
      <c r="J23" s="28"/>
      <c r="K23" s="28"/>
      <c r="L23" s="28"/>
      <c r="M23" s="28"/>
      <c r="N23" s="28"/>
      <c r="O23" s="28"/>
      <c r="P23" s="8">
        <f t="shared" si="2"/>
        <v>5397074.9899999993</v>
      </c>
    </row>
    <row r="24" spans="1:16" s="29" customFormat="1" x14ac:dyDescent="0.25">
      <c r="A24" s="27" t="s">
        <v>12</v>
      </c>
      <c r="B24" s="31">
        <v>4404325</v>
      </c>
      <c r="C24" s="28">
        <v>0</v>
      </c>
      <c r="D24" s="28">
        <v>371329.77</v>
      </c>
      <c r="E24" s="28">
        <v>746404.15</v>
      </c>
      <c r="F24" s="28">
        <v>374854</v>
      </c>
      <c r="G24" s="28">
        <v>381005.86</v>
      </c>
      <c r="H24" s="28">
        <v>437386.48</v>
      </c>
      <c r="I24" s="28">
        <v>437386.48</v>
      </c>
      <c r="J24" s="28"/>
      <c r="K24" s="28"/>
      <c r="L24" s="28"/>
      <c r="M24" s="28"/>
      <c r="N24" s="28"/>
      <c r="O24" s="28"/>
      <c r="P24" s="8">
        <f t="shared" si="2"/>
        <v>2748366.7399999998</v>
      </c>
    </row>
    <row r="25" spans="1:16" s="29" customFormat="1" ht="30" x14ac:dyDescent="0.25">
      <c r="A25" s="27" t="s">
        <v>13</v>
      </c>
      <c r="B25" s="31">
        <v>1082920</v>
      </c>
      <c r="C25" s="28">
        <v>0</v>
      </c>
      <c r="D25" s="28"/>
      <c r="E25" s="28"/>
      <c r="F25" s="28">
        <v>215616.4</v>
      </c>
      <c r="G25" s="28">
        <v>25910.83</v>
      </c>
      <c r="H25" s="28">
        <v>129690.11</v>
      </c>
      <c r="I25" s="28">
        <v>947632.27</v>
      </c>
      <c r="J25" s="28"/>
      <c r="K25" s="28"/>
      <c r="L25" s="28"/>
      <c r="M25" s="28"/>
      <c r="N25" s="28"/>
      <c r="O25" s="28"/>
      <c r="P25" s="8">
        <f t="shared" si="2"/>
        <v>1318849.6099999999</v>
      </c>
    </row>
    <row r="26" spans="1:16" s="29" customFormat="1" ht="30" x14ac:dyDescent="0.25">
      <c r="A26" s="27" t="s">
        <v>14</v>
      </c>
      <c r="B26" s="31">
        <v>6565232</v>
      </c>
      <c r="C26" s="28">
        <v>0</v>
      </c>
      <c r="D26" s="28">
        <v>149901.89000000001</v>
      </c>
      <c r="E26" s="28">
        <v>94551.89</v>
      </c>
      <c r="F26" s="28">
        <v>196878.19</v>
      </c>
      <c r="G26" s="28">
        <v>223500</v>
      </c>
      <c r="H26" s="28">
        <v>472897.08</v>
      </c>
      <c r="I26" s="28">
        <v>705959.54</v>
      </c>
      <c r="J26" s="28"/>
      <c r="K26" s="28"/>
      <c r="L26" s="28"/>
      <c r="M26" s="28"/>
      <c r="N26" s="28"/>
      <c r="O26" s="28"/>
      <c r="P26" s="8">
        <f t="shared" si="2"/>
        <v>1843688.59</v>
      </c>
    </row>
    <row r="27" spans="1:16" s="29" customFormat="1" x14ac:dyDescent="0.25">
      <c r="A27" s="27" t="s">
        <v>38</v>
      </c>
      <c r="B27" s="31">
        <v>5075574</v>
      </c>
      <c r="C27" s="28">
        <v>0</v>
      </c>
      <c r="D27" s="28">
        <v>71260.2</v>
      </c>
      <c r="E27" s="28">
        <v>75189.399999999994</v>
      </c>
      <c r="F27" s="28">
        <v>85856.8</v>
      </c>
      <c r="G27" s="28">
        <v>406156</v>
      </c>
      <c r="H27" s="28">
        <v>314411</v>
      </c>
      <c r="I27" s="28">
        <v>603922.18999999994</v>
      </c>
      <c r="J27" s="28"/>
      <c r="K27" s="28"/>
      <c r="L27" s="28"/>
      <c r="M27" s="28"/>
      <c r="N27" s="28"/>
      <c r="O27" s="28"/>
      <c r="P27" s="8">
        <f t="shared" si="2"/>
        <v>1556795.5899999999</v>
      </c>
    </row>
    <row r="28" spans="1:16" s="29" customFormat="1" x14ac:dyDescent="0.25">
      <c r="A28" s="30" t="s">
        <v>15</v>
      </c>
      <c r="B28" s="10">
        <f>+B29+B30+B31+B33+B34+B35+B37</f>
        <v>5034881</v>
      </c>
      <c r="C28" s="32">
        <f t="shared" ref="C28:O28" si="6">+SUM(C29:C37)</f>
        <v>0</v>
      </c>
      <c r="D28" s="32">
        <f t="shared" si="6"/>
        <v>0</v>
      </c>
      <c r="E28" s="32">
        <f t="shared" si="6"/>
        <v>0</v>
      </c>
      <c r="F28" s="32">
        <f t="shared" si="6"/>
        <v>703514.63</v>
      </c>
      <c r="G28" s="32">
        <f t="shared" si="6"/>
        <v>484692.88</v>
      </c>
      <c r="H28" s="32">
        <f t="shared" si="6"/>
        <v>342351.65</v>
      </c>
      <c r="I28" s="32">
        <f t="shared" si="6"/>
        <v>519722.86</v>
      </c>
      <c r="J28" s="32">
        <f t="shared" si="6"/>
        <v>0</v>
      </c>
      <c r="K28" s="32">
        <f t="shared" si="6"/>
        <v>0</v>
      </c>
      <c r="L28" s="32">
        <f t="shared" si="6"/>
        <v>0</v>
      </c>
      <c r="M28" s="32">
        <f t="shared" si="6"/>
        <v>0</v>
      </c>
      <c r="N28" s="32">
        <f t="shared" si="6"/>
        <v>0</v>
      </c>
      <c r="O28" s="32">
        <f t="shared" si="6"/>
        <v>0</v>
      </c>
      <c r="P28" s="8">
        <f t="shared" si="2"/>
        <v>2050282.02</v>
      </c>
    </row>
    <row r="29" spans="1:16" s="29" customFormat="1" x14ac:dyDescent="0.25">
      <c r="A29" s="27" t="s">
        <v>16</v>
      </c>
      <c r="B29" s="31">
        <v>541559</v>
      </c>
      <c r="C29" s="28">
        <v>0</v>
      </c>
      <c r="D29" s="28"/>
      <c r="E29" s="28"/>
      <c r="F29" s="28">
        <v>132245.5</v>
      </c>
      <c r="G29" s="28">
        <v>885</v>
      </c>
      <c r="H29" s="28">
        <v>21612.1</v>
      </c>
      <c r="I29" s="28">
        <v>9735</v>
      </c>
      <c r="J29" s="28"/>
      <c r="K29" s="28"/>
      <c r="L29" s="28"/>
      <c r="M29" s="28"/>
      <c r="N29" s="28"/>
      <c r="O29" s="28"/>
      <c r="P29" s="8">
        <f t="shared" si="2"/>
        <v>164477.6</v>
      </c>
    </row>
    <row r="30" spans="1:16" x14ac:dyDescent="0.25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8">
        <f t="shared" si="2"/>
        <v>0</v>
      </c>
    </row>
    <row r="31" spans="1:16" x14ac:dyDescent="0.25">
      <c r="A31" s="5" t="s">
        <v>18</v>
      </c>
      <c r="B31" s="14">
        <v>680748</v>
      </c>
      <c r="C31" s="19">
        <v>0</v>
      </c>
      <c r="D31" s="19">
        <v>0</v>
      </c>
      <c r="E31" s="19"/>
      <c r="F31" s="19">
        <v>3450</v>
      </c>
      <c r="G31" s="19">
        <v>182959</v>
      </c>
      <c r="H31" s="19">
        <v>3100</v>
      </c>
      <c r="I31" s="19">
        <v>17700</v>
      </c>
      <c r="J31" s="19"/>
      <c r="K31" s="19"/>
      <c r="L31" s="19"/>
      <c r="M31" s="19"/>
      <c r="N31" s="19"/>
      <c r="O31" s="19"/>
      <c r="P31" s="8">
        <f t="shared" si="2"/>
        <v>207209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8">
        <f t="shared" si="2"/>
        <v>0</v>
      </c>
    </row>
    <row r="33" spans="1:16" x14ac:dyDescent="0.25">
      <c r="A33" s="5" t="s">
        <v>20</v>
      </c>
      <c r="B33" s="14">
        <v>45001</v>
      </c>
      <c r="C33" s="19">
        <v>0</v>
      </c>
      <c r="D33" s="19">
        <v>0</v>
      </c>
      <c r="E33" s="19"/>
      <c r="F33" s="19"/>
      <c r="G33" s="19"/>
      <c r="H33" s="19">
        <v>3429.38</v>
      </c>
      <c r="I33" s="19"/>
      <c r="J33" s="19"/>
      <c r="K33" s="19"/>
      <c r="L33" s="19"/>
      <c r="M33" s="19"/>
      <c r="N33" s="19"/>
      <c r="O33" s="19"/>
      <c r="P33" s="8">
        <f t="shared" si="2"/>
        <v>3429.38</v>
      </c>
    </row>
    <row r="34" spans="1:16" ht="30" x14ac:dyDescent="0.25">
      <c r="A34" s="5" t="s">
        <v>21</v>
      </c>
      <c r="B34" s="14">
        <v>25000</v>
      </c>
      <c r="C34" s="19">
        <v>0</v>
      </c>
      <c r="D34" s="19">
        <v>0</v>
      </c>
      <c r="E34" s="19"/>
      <c r="F34" s="19"/>
      <c r="G34" s="19"/>
      <c r="H34" s="19">
        <v>7931.81</v>
      </c>
      <c r="I34" s="19"/>
      <c r="J34" s="19"/>
      <c r="K34" s="19"/>
      <c r="L34" s="19"/>
      <c r="M34" s="19"/>
      <c r="N34" s="19"/>
      <c r="O34" s="19">
        <v>0</v>
      </c>
      <c r="P34" s="8">
        <f t="shared" si="2"/>
        <v>7931.81</v>
      </c>
    </row>
    <row r="35" spans="1:16" ht="30" x14ac:dyDescent="0.25">
      <c r="A35" s="5" t="s">
        <v>22</v>
      </c>
      <c r="B35" s="14">
        <v>1540000</v>
      </c>
      <c r="C35" s="19">
        <v>0</v>
      </c>
      <c r="D35" s="19">
        <v>0</v>
      </c>
      <c r="E35" s="19"/>
      <c r="F35" s="19">
        <v>394908.6</v>
      </c>
      <c r="G35" s="19">
        <v>7199.98</v>
      </c>
      <c r="H35" s="19">
        <v>25940.73</v>
      </c>
      <c r="I35" s="19">
        <v>350000</v>
      </c>
      <c r="J35" s="19"/>
      <c r="K35" s="19"/>
      <c r="L35" s="19"/>
      <c r="M35" s="19"/>
      <c r="N35" s="19"/>
      <c r="O35" s="19"/>
      <c r="P35" s="8">
        <f t="shared" si="2"/>
        <v>778049.30999999994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1952573</v>
      </c>
      <c r="C37" s="10"/>
      <c r="D37" s="10">
        <v>0</v>
      </c>
      <c r="E37" s="19"/>
      <c r="F37" s="19">
        <v>172910.53</v>
      </c>
      <c r="G37" s="19">
        <v>293648.90000000002</v>
      </c>
      <c r="H37" s="19">
        <v>280337.63</v>
      </c>
      <c r="I37" s="19">
        <v>142287.85999999999</v>
      </c>
      <c r="J37" s="19"/>
      <c r="K37" s="19"/>
      <c r="L37" s="19"/>
      <c r="M37" s="19"/>
      <c r="N37" s="19"/>
      <c r="O37" s="19"/>
      <c r="P37" s="8">
        <f t="shared" si="2"/>
        <v>889184.92</v>
      </c>
    </row>
    <row r="38" spans="1:16" hidden="1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hidden="1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hidden="1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hidden="1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hidden="1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hidden="1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hidden="1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hidden="1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hidden="1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hidden="1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hidden="1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hidden="1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hidden="1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hidden="1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hidden="1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hidden="1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 t="shared" ref="B54:O54" si="7">+SUM(B55:B63)</f>
        <v>2296636</v>
      </c>
      <c r="C54" s="10">
        <f t="shared" si="7"/>
        <v>0</v>
      </c>
      <c r="D54" s="10">
        <f t="shared" si="7"/>
        <v>0</v>
      </c>
      <c r="E54" s="10">
        <f t="shared" si="7"/>
        <v>0</v>
      </c>
      <c r="F54" s="10">
        <f t="shared" si="7"/>
        <v>195068.16</v>
      </c>
      <c r="G54" s="10">
        <f t="shared" si="7"/>
        <v>31742</v>
      </c>
      <c r="H54" s="10">
        <f t="shared" si="7"/>
        <v>56128.33</v>
      </c>
      <c r="I54" s="10">
        <f t="shared" si="7"/>
        <v>910511.52</v>
      </c>
      <c r="J54" s="10">
        <f t="shared" si="7"/>
        <v>0</v>
      </c>
      <c r="K54" s="10">
        <f t="shared" si="7"/>
        <v>0</v>
      </c>
      <c r="L54" s="10">
        <f t="shared" si="7"/>
        <v>0</v>
      </c>
      <c r="M54" s="10">
        <f t="shared" si="7"/>
        <v>0</v>
      </c>
      <c r="N54" s="10">
        <f t="shared" si="7"/>
        <v>0</v>
      </c>
      <c r="O54" s="10">
        <f t="shared" si="7"/>
        <v>0</v>
      </c>
      <c r="P54" s="8">
        <f t="shared" si="2"/>
        <v>1193450.01</v>
      </c>
    </row>
    <row r="55" spans="1:16" x14ac:dyDescent="0.25">
      <c r="A55" s="5" t="s">
        <v>28</v>
      </c>
      <c r="B55" s="14">
        <v>1573700</v>
      </c>
      <c r="C55" s="19">
        <v>0</v>
      </c>
      <c r="D55" s="19">
        <v>0</v>
      </c>
      <c r="E55" s="19"/>
      <c r="F55" s="19">
        <v>195068.16</v>
      </c>
      <c r="G55" s="19">
        <v>31742</v>
      </c>
      <c r="H55" s="19">
        <v>44200</v>
      </c>
      <c r="I55" s="19">
        <v>765840.22</v>
      </c>
      <c r="J55" s="19"/>
      <c r="K55" s="19">
        <v>0</v>
      </c>
      <c r="L55" s="19"/>
      <c r="M55" s="19"/>
      <c r="N55" s="19"/>
      <c r="O55" s="19">
        <v>0</v>
      </c>
      <c r="P55" s="8">
        <f t="shared" si="2"/>
        <v>1036850.38</v>
      </c>
    </row>
    <row r="56" spans="1:16" x14ac:dyDescent="0.25">
      <c r="A56" s="5" t="s">
        <v>29</v>
      </c>
      <c r="B56" s="14">
        <v>420800</v>
      </c>
      <c r="C56" s="19">
        <v>0</v>
      </c>
      <c r="D56" s="19">
        <v>0</v>
      </c>
      <c r="E56" s="19"/>
      <c r="F56" s="19"/>
      <c r="G56" s="19"/>
      <c r="H56" s="19"/>
      <c r="I56" s="19"/>
      <c r="J56" s="19"/>
      <c r="K56" s="19">
        <v>0</v>
      </c>
      <c r="L56" s="19"/>
      <c r="M56" s="19"/>
      <c r="N56" s="19"/>
      <c r="O56" s="19"/>
      <c r="P56" s="8">
        <f t="shared" si="2"/>
        <v>0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0</v>
      </c>
      <c r="C59" s="14">
        <v>0</v>
      </c>
      <c r="D59" s="19">
        <v>0</v>
      </c>
      <c r="E59" s="19"/>
      <c r="F59" s="19"/>
      <c r="G59" s="19"/>
      <c r="H59" s="19">
        <v>11928.33</v>
      </c>
      <c r="I59" s="19"/>
      <c r="J59" s="19"/>
      <c r="K59" s="19"/>
      <c r="L59" s="19"/>
      <c r="M59" s="19"/>
      <c r="N59" s="19"/>
      <c r="O59" s="19"/>
      <c r="P59" s="8">
        <f>+D59+E59+F59+G59+H59+I59+J59+K59+L59+M59+N59+O59</f>
        <v>11928.33</v>
      </c>
    </row>
    <row r="60" spans="1:16" x14ac:dyDescent="0.25">
      <c r="A60" s="5" t="s">
        <v>53</v>
      </c>
      <c r="B60" s="14"/>
      <c r="C60" s="14"/>
      <c r="D60" s="19"/>
      <c r="E60" s="19"/>
      <c r="F60" s="19"/>
      <c r="G60" s="19"/>
      <c r="H60" s="19"/>
      <c r="I60" s="19">
        <v>144671.29999999999</v>
      </c>
      <c r="J60" s="19"/>
      <c r="K60" s="19"/>
      <c r="L60" s="19"/>
      <c r="M60" s="19"/>
      <c r="N60" s="19"/>
      <c r="O60" s="19"/>
      <c r="P60" s="8">
        <f>+D60+E60+F60+G60+H60+I60+J60+K60+L60+M60+N60+O60</f>
        <v>144671.29999999999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302136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 t="shared" ref="B76:O76" si="10">+B72+B69+B64+B54+B46+B38+B28+B18+B12</f>
        <v>114061339</v>
      </c>
      <c r="C76" s="11">
        <f t="shared" si="10"/>
        <v>0</v>
      </c>
      <c r="D76" s="11">
        <f t="shared" si="10"/>
        <v>6415565.8599999994</v>
      </c>
      <c r="E76" s="11">
        <f t="shared" si="10"/>
        <v>6255199.2400000002</v>
      </c>
      <c r="F76" s="11">
        <f t="shared" si="10"/>
        <v>8640817.9900000002</v>
      </c>
      <c r="G76" s="11">
        <f t="shared" si="10"/>
        <v>7841678.21</v>
      </c>
      <c r="H76" s="11">
        <f t="shared" si="10"/>
        <v>11515359.68</v>
      </c>
      <c r="I76" s="11">
        <f t="shared" si="10"/>
        <v>11195726.41</v>
      </c>
      <c r="J76" s="11">
        <f t="shared" si="10"/>
        <v>0</v>
      </c>
      <c r="K76" s="11">
        <f t="shared" si="10"/>
        <v>0</v>
      </c>
      <c r="L76" s="11">
        <f t="shared" si="10"/>
        <v>0</v>
      </c>
      <c r="M76" s="11">
        <f t="shared" si="10"/>
        <v>0</v>
      </c>
      <c r="N76" s="11">
        <f t="shared" si="10"/>
        <v>0</v>
      </c>
      <c r="O76" s="11">
        <f t="shared" si="10"/>
        <v>0</v>
      </c>
      <c r="P76" s="8">
        <f t="shared" si="2"/>
        <v>51864347.390000001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 t="shared" si="12"/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114061339</v>
      </c>
      <c r="C88" s="18">
        <f t="shared" si="16"/>
        <v>0</v>
      </c>
      <c r="D88" s="18">
        <f t="shared" si="16"/>
        <v>6415565.8599999994</v>
      </c>
      <c r="E88" s="18">
        <f t="shared" si="16"/>
        <v>6255199.2400000002</v>
      </c>
      <c r="F88" s="18">
        <f t="shared" si="16"/>
        <v>8640817.9900000002</v>
      </c>
      <c r="G88" s="18">
        <f t="shared" si="16"/>
        <v>7841678.21</v>
      </c>
      <c r="H88" s="18">
        <f t="shared" si="16"/>
        <v>11515359.68</v>
      </c>
      <c r="I88" s="18">
        <f t="shared" si="16"/>
        <v>11195726.41</v>
      </c>
      <c r="J88" s="18">
        <f>+J86+J76</f>
        <v>0</v>
      </c>
      <c r="K88" s="18">
        <f t="shared" si="16"/>
        <v>0</v>
      </c>
      <c r="L88" s="18">
        <f t="shared" si="16"/>
        <v>0</v>
      </c>
      <c r="M88" s="18">
        <f t="shared" si="16"/>
        <v>0</v>
      </c>
      <c r="N88" s="18">
        <f>+N86+N76</f>
        <v>0</v>
      </c>
      <c r="O88" s="18">
        <f>+O86+O76</f>
        <v>0</v>
      </c>
      <c r="P88" s="18">
        <f>+P86+P76</f>
        <v>51864347.390000001</v>
      </c>
    </row>
    <row r="89" spans="1:16" x14ac:dyDescent="0.25">
      <c r="A89" t="s">
        <v>88</v>
      </c>
      <c r="B89" s="13"/>
      <c r="F89" s="13"/>
      <c r="G89" s="13"/>
      <c r="H89" s="26"/>
      <c r="I89" s="26"/>
      <c r="J89" s="26"/>
      <c r="K89" s="9"/>
      <c r="M89" s="13"/>
      <c r="O89" s="26"/>
    </row>
    <row r="90" spans="1:16" x14ac:dyDescent="0.25">
      <c r="C90" t="s">
        <v>112</v>
      </c>
      <c r="D90" s="26"/>
      <c r="E90" s="13"/>
      <c r="F90" s="13"/>
      <c r="G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112</v>
      </c>
    </row>
    <row r="94" spans="1:16" x14ac:dyDescent="0.25">
      <c r="B94" s="22" t="s">
        <v>110</v>
      </c>
      <c r="M94" s="36" t="s">
        <v>92</v>
      </c>
      <c r="N94" s="36"/>
    </row>
    <row r="95" spans="1:16" x14ac:dyDescent="0.25">
      <c r="B95" s="21" t="s">
        <v>114</v>
      </c>
      <c r="M95" s="37" t="s">
        <v>91</v>
      </c>
      <c r="N95" s="37"/>
    </row>
    <row r="96" spans="1:16" x14ac:dyDescent="0.25">
      <c r="B96" s="20" t="s">
        <v>90</v>
      </c>
      <c r="M96" s="35" t="s">
        <v>89</v>
      </c>
      <c r="N96" s="35"/>
    </row>
    <row r="100" spans="1:9" x14ac:dyDescent="0.25">
      <c r="G100" s="35" t="s">
        <v>94</v>
      </c>
      <c r="H100" s="35"/>
      <c r="I100" s="35"/>
    </row>
    <row r="101" spans="1:9" x14ac:dyDescent="0.25">
      <c r="G101" s="34" t="s">
        <v>95</v>
      </c>
      <c r="H101" s="34"/>
      <c r="I101" s="34"/>
    </row>
    <row r="102" spans="1:9" x14ac:dyDescent="0.25">
      <c r="G102" s="35" t="s">
        <v>93</v>
      </c>
      <c r="H102" s="35"/>
      <c r="I102" s="35"/>
    </row>
    <row r="104" spans="1:9" x14ac:dyDescent="0.25">
      <c r="A104" s="23" t="s">
        <v>106</v>
      </c>
    </row>
    <row r="105" spans="1:9" x14ac:dyDescent="0.25">
      <c r="A105" s="24" t="s">
        <v>107</v>
      </c>
    </row>
    <row r="106" spans="1:9" x14ac:dyDescent="0.25">
      <c r="A106" s="25" t="s">
        <v>108</v>
      </c>
    </row>
    <row r="107" spans="1:9" x14ac:dyDescent="0.25">
      <c r="A107" t="s">
        <v>109</v>
      </c>
    </row>
  </sheetData>
  <mergeCells count="15">
    <mergeCell ref="A3:P3"/>
    <mergeCell ref="A4:P4"/>
    <mergeCell ref="A5:P5"/>
    <mergeCell ref="A6:P6"/>
    <mergeCell ref="A7:P7"/>
    <mergeCell ref="A9:A10"/>
    <mergeCell ref="B9:B10"/>
    <mergeCell ref="C9:C10"/>
    <mergeCell ref="D9:P9"/>
    <mergeCell ref="G100:I100"/>
    <mergeCell ref="G101:I101"/>
    <mergeCell ref="G102:I102"/>
    <mergeCell ref="M94:N94"/>
    <mergeCell ref="M95:N95"/>
    <mergeCell ref="M96:N96"/>
  </mergeCells>
  <pageMargins left="0.23622047244094491" right="0.23622047244094491" top="0.98425196850393704" bottom="0.19685039370078741" header="0.31496062992125984" footer="0.11811023622047245"/>
  <pageSetup paperSize="5" scale="48" orientation="landscape" horizontalDpi="4294967293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2025-07-14T12:25:35Z</cp:lastPrinted>
  <dcterms:created xsi:type="dcterms:W3CDTF">2018-04-17T18:57:16Z</dcterms:created>
  <dcterms:modified xsi:type="dcterms:W3CDTF">2025-07-23T16:02:51Z</dcterms:modified>
</cp:coreProperties>
</file>