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RAI INM\OneDrive - INSTITUTO NACIONAL DE MIGRACION\Escritorio\2025\ABRIL\"/>
    </mc:Choice>
  </mc:AlternateContent>
  <xr:revisionPtr revIDLastSave="0" documentId="8_{7A7B9E6E-B47D-4985-8C24-BDB0F677E18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lantilla Presupuesto" sheetId="2" r:id="rId1"/>
    <sheet name="Hoja1" sheetId="3" r:id="rId2"/>
  </sheets>
  <definedNames>
    <definedName name="_xlnm.Print_Area" localSheetId="0">'Plantilla Presupuesto'!$A$1:$P$108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2" l="1"/>
  <c r="D12" i="2"/>
  <c r="B12" i="2"/>
  <c r="B18" i="2"/>
  <c r="B54" i="2"/>
  <c r="B28" i="2"/>
  <c r="B76" i="2" l="1"/>
  <c r="E28" i="2"/>
  <c r="O12" i="2"/>
  <c r="N12" i="2"/>
  <c r="N18" i="2"/>
  <c r="O18" i="2"/>
  <c r="O54" i="2"/>
  <c r="O28" i="2"/>
  <c r="M54" i="2"/>
  <c r="N28" i="2"/>
  <c r="M12" i="2"/>
  <c r="M18" i="2"/>
  <c r="M28" i="2"/>
  <c r="L28" i="2"/>
  <c r="L18" i="2"/>
  <c r="L12" i="2"/>
  <c r="K12" i="2" l="1"/>
  <c r="K18" i="2"/>
  <c r="K28" i="2"/>
  <c r="K54" i="2"/>
  <c r="J28" i="2"/>
  <c r="J18" i="2"/>
  <c r="I12" i="2"/>
  <c r="I18" i="2"/>
  <c r="J12" i="2"/>
  <c r="I28" i="2"/>
  <c r="G28" i="2"/>
  <c r="H28" i="2"/>
  <c r="H18" i="2"/>
  <c r="H12" i="2"/>
  <c r="G12" i="2"/>
  <c r="G18" i="2"/>
  <c r="F28" i="2"/>
  <c r="F18" i="2" l="1"/>
  <c r="F12" i="2"/>
  <c r="P25" i="2"/>
  <c r="E18" i="2"/>
  <c r="C54" i="2"/>
  <c r="D54" i="2"/>
  <c r="E54" i="2"/>
  <c r="F54" i="2"/>
  <c r="G54" i="2"/>
  <c r="H54" i="2"/>
  <c r="I54" i="2"/>
  <c r="J54" i="2"/>
  <c r="L54" i="2"/>
  <c r="N54" i="2"/>
  <c r="C28" i="2"/>
  <c r="D28" i="2"/>
  <c r="E12" i="2"/>
  <c r="P14" i="2"/>
  <c r="P15" i="2"/>
  <c r="P16" i="2"/>
  <c r="P21" i="2"/>
  <c r="P22" i="2"/>
  <c r="P23" i="2"/>
  <c r="P24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7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3" i="2"/>
  <c r="P74" i="2"/>
  <c r="P75" i="2"/>
  <c r="P77" i="2"/>
  <c r="P79" i="2"/>
  <c r="P80" i="2"/>
  <c r="P82" i="2"/>
  <c r="P83" i="2"/>
  <c r="P85" i="2"/>
  <c r="P54" i="2" l="1"/>
  <c r="P17" i="2"/>
  <c r="P13" i="2"/>
  <c r="B38" i="2" l="1"/>
  <c r="P18" i="2" l="1"/>
  <c r="P19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84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B81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B78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/>
  <c r="D64" i="2"/>
  <c r="P64" i="2" s="1"/>
  <c r="B64" i="2"/>
  <c r="C64" i="2"/>
  <c r="B46" i="2"/>
  <c r="C46" i="2"/>
  <c r="D46" i="2"/>
  <c r="P46" i="2" s="1"/>
  <c r="C38" i="2"/>
  <c r="D38" i="2"/>
  <c r="P38" i="2" s="1"/>
  <c r="C18" i="2"/>
  <c r="C12" i="2"/>
  <c r="O76" i="2" l="1"/>
  <c r="P69" i="2"/>
  <c r="J76" i="2"/>
  <c r="P81" i="2"/>
  <c r="E76" i="2"/>
  <c r="P84" i="2"/>
  <c r="P78" i="2"/>
  <c r="P72" i="2"/>
  <c r="G76" i="2"/>
  <c r="M76" i="2"/>
  <c r="P28" i="2"/>
  <c r="L86" i="2"/>
  <c r="B86" i="2"/>
  <c r="P12" i="2"/>
  <c r="I76" i="2"/>
  <c r="C86" i="2"/>
  <c r="K86" i="2"/>
  <c r="H86" i="2"/>
  <c r="E86" i="2"/>
  <c r="N86" i="2"/>
  <c r="G86" i="2"/>
  <c r="F86" i="2"/>
  <c r="O86" i="2"/>
  <c r="I86" i="2"/>
  <c r="N76" i="2"/>
  <c r="N88" i="2" s="1"/>
  <c r="C76" i="2"/>
  <c r="M86" i="2"/>
  <c r="D86" i="2"/>
  <c r="J86" i="2"/>
  <c r="O88" i="2" l="1"/>
  <c r="J88" i="2"/>
  <c r="D76" i="2"/>
  <c r="D88" i="2" s="1"/>
  <c r="P86" i="2"/>
  <c r="H76" i="2"/>
  <c r="H88" i="2" s="1"/>
  <c r="K76" i="2"/>
  <c r="K88" i="2" s="1"/>
  <c r="G88" i="2"/>
  <c r="L76" i="2"/>
  <c r="L88" i="2" s="1"/>
  <c r="E88" i="2"/>
  <c r="F76" i="2"/>
  <c r="F88" i="2" s="1"/>
  <c r="I88" i="2"/>
  <c r="C88" i="2"/>
  <c r="M88" i="2"/>
  <c r="B88" i="2"/>
  <c r="P76" i="2" l="1"/>
  <c r="P88" i="2" s="1"/>
</calcChain>
</file>

<file path=xl/sharedStrings.xml><?xml version="1.0" encoding="utf-8"?>
<sst xmlns="http://schemas.openxmlformats.org/spreadsheetml/2006/main" count="116" uniqueCount="115">
  <si>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</si>
  <si>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</si>
  <si>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</si>
  <si>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</si>
  <si>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</si>
  <si>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</si>
  <si>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</si>
  <si>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</si>
  <si>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</si>
  <si>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</si>
  <si>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</si>
  <si>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</si>
  <si>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</si>
  <si>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</si>
  <si>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</si>
  <si>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</si>
  <si>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</si>
  <si>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</si>
  <si>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</si>
  <si>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</si>
  <si>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</si>
  <si>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</si>
  <si>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</si>
  <si>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</si>
  <si>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</si>
  <si>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</si>
  <si>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</si>
  <si>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</si>
  <si>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</si>
  <si>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</si>
  <si>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</si>
  <si>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</si>
  <si>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</si>
  <si>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</si>
  <si>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</si>
  <si>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</si>
  <si>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</si>
  <si>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</si>
  <si>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</si>
  <si>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</si>
  <si>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</si>
  <si>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</si>
  <si>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</si>
  <si>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</si>
  <si>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</si>
  <si>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</si>
  <si>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</si>
  <si>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</si>
  <si>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</si>
  <si>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</si>
  <si>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</si>
  <si>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</si>
  <si>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</si>
  <si>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</si>
  <si>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</si>
  <si>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</si>
  <si>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</si>
  <si>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</si>
  <si>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</si>
  <si>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</si>
  <si>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</si>
  <si>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</si>
  <si>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</si>
  <si>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</si>
  <si>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</si>
  <si>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</si>
  <si>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</si>
  <si>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</si>
  <si>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</si>
  <si>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</si>
  <si>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</si>
  <si>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</si>
  <si>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</si>
  <si>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</si>
  <si>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</si>
  <si>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</si>
  <si>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</si>
  <si>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</si>
  <si>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</si>
  <si>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</si>
  <si>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>Marzo</t>
  </si>
  <si>
    <t>Abril</t>
  </si>
  <si>
    <t>Mayo</t>
  </si>
  <si>
    <t>Junio</t>
  </si>
  <si>
    <t>Julio</t>
  </si>
  <si>
    <t>Septiembre</t>
  </si>
  <si>
    <t>Diciembre</t>
  </si>
  <si>
    <t xml:space="preserve">Total </t>
  </si>
  <si>
    <t>Fuente: SIGEF</t>
  </si>
  <si>
    <t>Revisado por:</t>
  </si>
  <si>
    <t xml:space="preserve">                    Preparado por:</t>
  </si>
  <si>
    <t>Enc. Division Adm. Y Financiera.</t>
  </si>
  <si>
    <t>LIC. JEOVANNY TEJEDA</t>
  </si>
  <si>
    <t>Aprobado por:</t>
  </si>
  <si>
    <t>DR. WILFREDO LOZANO</t>
  </si>
  <si>
    <t>Director Ejecutivo.</t>
  </si>
  <si>
    <t>DETALLE</t>
  </si>
  <si>
    <t>Febrero</t>
  </si>
  <si>
    <t xml:space="preserve">Agosto </t>
  </si>
  <si>
    <t>Octubre</t>
  </si>
  <si>
    <t xml:space="preserve">Noviembre </t>
  </si>
  <si>
    <t xml:space="preserve">Ejecución de Gasto y Aplicaciones financieras </t>
  </si>
  <si>
    <t>Instituto Nacional de Migración</t>
  </si>
  <si>
    <t xml:space="preserve">MINISTERIO DE INTERIOR Y POLICÍA </t>
  </si>
  <si>
    <t>Presupuesto Aprobado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</si>
  <si>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</si>
  <si>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</si>
  <si>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</si>
  <si>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</t>
    </r>
  </si>
  <si>
    <t>en los casos de gastos sin contraprestación, por haberse cumplido los requisitos administrativos dispuestos por el reglamento de la presente Ley.</t>
  </si>
  <si>
    <t xml:space="preserve">                LIC. ROSA ELENA RUIZ</t>
  </si>
  <si>
    <t>.</t>
  </si>
  <si>
    <t xml:space="preserve"> </t>
  </si>
  <si>
    <t>Año 2025</t>
  </si>
  <si>
    <t xml:space="preserve">                        Contadora.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</si>
</sst>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Futura Bk BT"/>
      <family val="2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1" fillId="0" borderId="0" xfId="1" applyFont="1"/>
    <xf numFmtId="43" fontId="1" fillId="2" borderId="2" xfId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vertical="center" wrapText="1"/>
    </xf>
    <xf numFmtId="43" fontId="0" fillId="0" borderId="0" xfId="0" applyNumberFormat="1"/>
    <xf numFmtId="43" fontId="2" fillId="0" borderId="0" xfId="1" applyFont="1" applyAlignment="1">
      <alignment vertical="center" wrapText="1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center"/>
    </xf>
    <xf numFmtId="43" fontId="4" fillId="3" borderId="3" xfId="0" applyNumberFormat="1" applyFont="1" applyFill="1" applyBorder="1" applyAlignment="1">
      <alignment vertical="center"/>
    </xf>
    <xf numFmtId="43" fontId="2" fillId="0" borderId="0" xfId="1" applyFont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9" xfId="0" applyFont="1" applyBorder="1"/>
    <xf numFmtId="0" fontId="0" fillId="0" borderId="9" xfId="0" applyBorder="1"/>
    <xf numFmtId="43" fontId="9" fillId="0" borderId="0" xfId="0" applyNumberFormat="1" applyFont="1"/>
    <xf numFmtId="0" fontId="0" fillId="5" borderId="0" xfId="0" applyFill="1" applyAlignment="1">
      <alignment horizontal="left" vertical="center" wrapText="1" indent="2"/>
    </xf>
    <xf numFmtId="43" fontId="2" fillId="5" borderId="0" xfId="1" applyFont="1" applyFill="1"/>
    <xf numFmtId="0" fontId="0" fillId="5" borderId="0" xfId="0" applyFill="1"/>
    <xf numFmtId="0" fontId="1" fillId="5" borderId="0" xfId="0" applyFont="1" applyFill="1" applyAlignment="1">
      <alignment horizontal="left" vertical="center" wrapText="1"/>
    </xf>
    <xf numFmtId="43" fontId="2" fillId="5" borderId="0" xfId="1" applyFont="1" applyFill="1" applyAlignment="1">
      <alignment vertical="center" wrapText="1"/>
    </xf>
    <xf numFmtId="43" fontId="1" fillId="5" borderId="0" xfId="1" applyFont="1" applyFill="1"/>
    <xf numFmtId="44" fontId="9" fillId="0" borderId="0" xfId="2" applyFont="1"/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3" borderId="3" xfId="0" applyFont="1" applyFill="1" applyBorder="1" applyAlignment="1">
      <alignment horizontal="left" vertical="center"/>
    </xf>
    <xf numFmtId="43" fontId="4" fillId="3" borderId="3" xfId="1" applyFont="1" applyFill="1" applyBorder="1" applyAlignment="1">
      <alignment horizontal="center" vertical="center" wrapText="1"/>
    </xf>
    <xf numFmtId="43" fontId="4" fillId="3" borderId="5" xfId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43" fontId="8" fillId="0" borderId="0" xfId="1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2907632</xdr:colOff>
      <xdr:row>0</xdr:row>
      <xdr:rowOff>0</xdr:rowOff>
    </xdr:from>
    <xdr:to>
      <xdr:col>0</xdr:col>
      <xdr:colOff>3570077</xdr:colOff>
      <xdr:row>2</xdr:row>
      <xdr:rowOff>84951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DC003A3-C181-4EA7-A853-D85465431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7632" y="0"/>
          <a:ext cx="662445" cy="452583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3</xdr:row>
      <xdr:rowOff>47625</xdr:rowOff>
    </xdr:from>
    <xdr:to>
      <xdr:col>0</xdr:col>
      <xdr:colOff>974725</xdr:colOff>
      <xdr:row>6</xdr:row>
      <xdr:rowOff>117476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49577F0-FC9E-4789-8FAC-513774C57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85750"/>
          <a:ext cx="717550" cy="708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P107"/>
  <sheetViews>
    <sheetView showGridLines="0" tabSelected="1" zoomScale="87" zoomScaleNormal="87" zoomScaleSheetLayoutView="57" workbookViewId="0">
      <selection activeCell="H93" sqref="H93"/>
    </sheetView>
  </sheetViews>
  <sheetFormatPr baseColWidth="10" defaultColWidth="9.1796875" defaultRowHeight="14.5"/>
  <cols>
    <col min="1" max="1" width="57.1796875" customWidth="1"/>
    <col min="2" max="2" width="21.7265625" customWidth="1"/>
    <col min="3" max="3" width="14.81640625" customWidth="1"/>
    <col min="4" max="4" width="20.81640625" customWidth="1"/>
    <col min="5" max="5" width="20.26953125" customWidth="1"/>
    <col min="6" max="6" width="18.453125" customWidth="1"/>
    <col min="7" max="7" width="19.7265625" customWidth="1"/>
    <col min="8" max="9" width="19" customWidth="1"/>
    <col min="10" max="11" width="18.453125" customWidth="1"/>
    <col min="12" max="13" width="19" customWidth="1"/>
    <col min="14" max="14" width="18.7265625" customWidth="1"/>
    <col min="15" max="15" width="20.81640625" customWidth="1"/>
    <col min="16" max="16" width="23.26953125" customWidth="1"/>
  </cols>
  <sheetData>
    <row r="3" spans="1:16" ht="28.5">
      <c r="A3" s="34" t="s">
        <v>103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ht="18.5">
      <c r="A4" s="35" t="s">
        <v>102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5" spans="1:16" ht="15.5">
      <c r="A5" s="36" t="s">
        <v>113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</row>
    <row r="6" spans="1:16" ht="15.5">
      <c r="A6" s="37" t="s">
        <v>101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6" ht="15.5">
      <c r="A7" s="38" t="s">
        <v>35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9" spans="1:16">
      <c r="A9" s="39" t="s">
        <v>96</v>
      </c>
      <c r="B9" s="40" t="s">
        <v>104</v>
      </c>
      <c r="C9" s="40" t="s">
        <v>36</v>
      </c>
      <c r="D9" s="42" t="s">
        <v>105</v>
      </c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4"/>
    </row>
    <row r="10" spans="1:16">
      <c r="A10" s="39"/>
      <c r="B10" s="41"/>
      <c r="C10" s="41"/>
      <c r="D10" s="15" t="s">
        <v>79</v>
      </c>
      <c r="E10" s="15" t="s">
        <v>97</v>
      </c>
      <c r="F10" s="15" t="s">
        <v>80</v>
      </c>
      <c r="G10" s="15" t="s">
        <v>81</v>
      </c>
      <c r="H10" s="16" t="s">
        <v>82</v>
      </c>
      <c r="I10" s="15" t="s">
        <v>83</v>
      </c>
      <c r="J10" s="16" t="s">
        <v>84</v>
      </c>
      <c r="K10" s="15" t="s">
        <v>98</v>
      </c>
      <c r="L10" s="15" t="s">
        <v>85</v>
      </c>
      <c r="M10" s="15" t="s">
        <v>99</v>
      </c>
      <c r="N10" s="15" t="s">
        <v>100</v>
      </c>
      <c r="O10" s="16" t="s">
        <v>86</v>
      </c>
      <c r="P10" s="15" t="s">
        <v>87</v>
      </c>
    </row>
    <row r="11" spans="1:16">
      <c r="A11" s="1" t="s">
        <v>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8"/>
    </row>
    <row r="12" spans="1:16">
      <c r="A12" s="2" t="s">
        <v>1</v>
      </c>
      <c r="B12" s="8">
        <f>+B13+B14+B15+B16+B17</f>
        <v>70526498</v>
      </c>
      <c r="C12" s="8">
        <f t="shared" ref="C12:D12" si="0">+C13+C14+C15+C16+C17</f>
        <v>0</v>
      </c>
      <c r="D12" s="8">
        <f t="shared" si="0"/>
        <v>4208798.18</v>
      </c>
      <c r="E12" s="8">
        <f t="shared" ref="E12:O12" si="1">+E13+E14+E15+E16+E17</f>
        <v>4284120.9800000004</v>
      </c>
      <c r="F12" s="8">
        <f t="shared" si="1"/>
        <v>4921301.8100000005</v>
      </c>
      <c r="G12" s="8">
        <f t="shared" si="1"/>
        <v>4503076.24</v>
      </c>
      <c r="H12" s="8">
        <f t="shared" si="1"/>
        <v>0</v>
      </c>
      <c r="I12" s="8">
        <f t="shared" si="1"/>
        <v>0</v>
      </c>
      <c r="J12" s="8">
        <f t="shared" si="1"/>
        <v>0</v>
      </c>
      <c r="K12" s="8">
        <f t="shared" si="1"/>
        <v>0</v>
      </c>
      <c r="L12" s="8">
        <f t="shared" si="1"/>
        <v>0</v>
      </c>
      <c r="M12" s="8">
        <f t="shared" si="1"/>
        <v>0</v>
      </c>
      <c r="N12" s="8">
        <f t="shared" si="1"/>
        <v>0</v>
      </c>
      <c r="O12" s="8">
        <f t="shared" si="1"/>
        <v>0</v>
      </c>
      <c r="P12" s="8">
        <f>+D12+E12+F12+G12+H12+I12+J12+K12+L12+M12+N12+O12</f>
        <v>17917297.210000001</v>
      </c>
    </row>
    <row r="13" spans="1:16">
      <c r="A13" s="5" t="s">
        <v>2</v>
      </c>
      <c r="B13" s="14">
        <v>53032252</v>
      </c>
      <c r="C13" s="19">
        <v>0</v>
      </c>
      <c r="D13" s="19">
        <v>3476600</v>
      </c>
      <c r="E13" s="19">
        <v>3541933.33</v>
      </c>
      <c r="F13" s="19">
        <v>4095600</v>
      </c>
      <c r="G13" s="19">
        <v>3729600</v>
      </c>
      <c r="H13" s="19"/>
      <c r="I13" s="19"/>
      <c r="J13" s="19"/>
      <c r="K13" s="19"/>
      <c r="L13" s="19"/>
      <c r="M13" s="19"/>
      <c r="N13" s="19"/>
      <c r="O13" s="19"/>
      <c r="P13" s="8">
        <f>+D13+E13+F13+G13+H13+I13+J13+K13+L13+M13+N13+O13</f>
        <v>14843733.33</v>
      </c>
    </row>
    <row r="14" spans="1:16">
      <c r="A14" s="5" t="s">
        <v>3</v>
      </c>
      <c r="B14" s="14">
        <v>10921582</v>
      </c>
      <c r="C14" s="19">
        <v>0</v>
      </c>
      <c r="D14" s="19">
        <v>212000</v>
      </c>
      <c r="E14" s="19">
        <v>212000</v>
      </c>
      <c r="F14" s="19">
        <v>212000</v>
      </c>
      <c r="G14" s="19">
        <v>212000</v>
      </c>
      <c r="H14" s="19"/>
      <c r="I14" s="19"/>
      <c r="J14" s="19"/>
      <c r="K14" s="19"/>
      <c r="L14" s="19"/>
      <c r="M14" s="19"/>
      <c r="N14" s="19"/>
      <c r="O14" s="19"/>
      <c r="P14" s="8">
        <f>+D14+E14+F14+G14+H14+I14+J14+K14+L14+M14+N14+O14</f>
        <v>848000</v>
      </c>
    </row>
    <row r="15" spans="1:16">
      <c r="A15" s="5" t="s">
        <v>37</v>
      </c>
      <c r="B15" s="14">
        <v>80000</v>
      </c>
      <c r="C15" s="19">
        <v>0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8">
        <f>+D15+E15+F15+G15+H15+I15+J15+K15+L15+M15+N15+O15</f>
        <v>0</v>
      </c>
    </row>
    <row r="16" spans="1:16">
      <c r="A16" s="5" t="s">
        <v>4</v>
      </c>
      <c r="B16" s="14">
        <v>0</v>
      </c>
      <c r="C16" s="19">
        <v>0</v>
      </c>
      <c r="D16" s="19">
        <v>0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8">
        <f>+D16+E16+F16+G16+H16+I16+J16+K16+L16+M16+N16+O16</f>
        <v>0</v>
      </c>
    </row>
    <row r="17" spans="1:16">
      <c r="A17" s="5" t="s">
        <v>5</v>
      </c>
      <c r="B17" s="14">
        <v>6492664</v>
      </c>
      <c r="C17" s="19">
        <v>0</v>
      </c>
      <c r="D17" s="19">
        <v>520198.18</v>
      </c>
      <c r="E17" s="19">
        <v>530187.65</v>
      </c>
      <c r="F17" s="19">
        <v>613701.81000000006</v>
      </c>
      <c r="G17" s="19">
        <v>561476.24</v>
      </c>
      <c r="H17" s="19"/>
      <c r="I17" s="19"/>
      <c r="J17" s="19"/>
      <c r="K17" s="19"/>
      <c r="L17" s="19"/>
      <c r="M17" s="19"/>
      <c r="N17" s="19"/>
      <c r="O17" s="19"/>
      <c r="P17" s="8">
        <f t="shared" ref="P17:P76" si="2">+D17+E17+F17+G17+H17+I17+J17+K17+L17+M17+N17+O17</f>
        <v>2225563.88</v>
      </c>
    </row>
    <row r="18" spans="1:16">
      <c r="A18" s="2" t="s">
        <v>6</v>
      </c>
      <c r="B18" s="10">
        <f>+SUM(B19:B27)</f>
        <v>36203324</v>
      </c>
      <c r="C18" s="10">
        <f t="shared" ref="C18" si="3">+SUM(C19:C27)</f>
        <v>0</v>
      </c>
      <c r="D18" s="10">
        <f t="shared" ref="D18:H18" si="4">+SUM(D19:D27)</f>
        <v>2206767.6800000002</v>
      </c>
      <c r="E18" s="10">
        <f t="shared" si="4"/>
        <v>1971078.26</v>
      </c>
      <c r="F18" s="10">
        <f t="shared" si="4"/>
        <v>2820933.3899999997</v>
      </c>
      <c r="G18" s="10">
        <f t="shared" si="4"/>
        <v>2822167.09</v>
      </c>
      <c r="H18" s="10">
        <f t="shared" si="4"/>
        <v>0</v>
      </c>
      <c r="I18" s="10">
        <f t="shared" ref="I18:M18" si="5">+SUM(I19:I27)</f>
        <v>0</v>
      </c>
      <c r="J18" s="10">
        <f t="shared" si="5"/>
        <v>0</v>
      </c>
      <c r="K18" s="10">
        <f t="shared" si="5"/>
        <v>0</v>
      </c>
      <c r="L18" s="10">
        <f t="shared" si="5"/>
        <v>0</v>
      </c>
      <c r="M18" s="10">
        <f t="shared" si="5"/>
        <v>0</v>
      </c>
      <c r="N18" s="10">
        <f>+SUM(N19:N27)</f>
        <v>0</v>
      </c>
      <c r="O18" s="10">
        <f>+SUM(O19:O27)</f>
        <v>0</v>
      </c>
      <c r="P18" s="8">
        <f t="shared" si="2"/>
        <v>9820946.4199999999</v>
      </c>
    </row>
    <row r="19" spans="1:16">
      <c r="A19" s="5" t="s">
        <v>7</v>
      </c>
      <c r="B19" s="14">
        <v>4912769</v>
      </c>
      <c r="C19" s="19">
        <v>0</v>
      </c>
      <c r="D19" s="19">
        <v>449537.91</v>
      </c>
      <c r="E19" s="19">
        <v>238300.54</v>
      </c>
      <c r="F19" s="19">
        <v>447964.35</v>
      </c>
      <c r="G19" s="19">
        <v>511219.31</v>
      </c>
      <c r="H19" s="19"/>
      <c r="I19" s="19"/>
      <c r="J19" s="19"/>
      <c r="K19" s="19"/>
      <c r="L19" s="19"/>
      <c r="M19" s="19"/>
      <c r="N19" s="19"/>
      <c r="O19" s="19"/>
      <c r="P19" s="8">
        <f t="shared" si="2"/>
        <v>1647022.1099999999</v>
      </c>
    </row>
    <row r="20" spans="1:16">
      <c r="A20" s="5" t="s">
        <v>8</v>
      </c>
      <c r="B20" s="14">
        <v>2936000</v>
      </c>
      <c r="C20" s="19">
        <v>0</v>
      </c>
      <c r="D20" s="19" t="s">
        <v>111</v>
      </c>
      <c r="E20" s="19"/>
      <c r="F20" s="19">
        <v>54162</v>
      </c>
      <c r="G20" s="19">
        <v>279429.86</v>
      </c>
      <c r="H20" s="19"/>
      <c r="I20" s="19"/>
      <c r="J20" s="19"/>
      <c r="K20" s="19"/>
      <c r="L20" s="19"/>
      <c r="M20" s="19"/>
      <c r="N20" s="19"/>
      <c r="O20" s="19"/>
      <c r="P20" s="8">
        <v>0</v>
      </c>
    </row>
    <row r="21" spans="1:16">
      <c r="A21" s="5" t="s">
        <v>9</v>
      </c>
      <c r="B21" s="14">
        <v>1355041</v>
      </c>
      <c r="C21" s="19">
        <v>0</v>
      </c>
      <c r="D21" s="19">
        <v>45300</v>
      </c>
      <c r="E21" s="19">
        <v>174450</v>
      </c>
      <c r="F21" s="19">
        <v>356250</v>
      </c>
      <c r="G21" s="19">
        <v>58434.68</v>
      </c>
      <c r="H21" s="19"/>
      <c r="I21" s="19"/>
      <c r="J21" s="19"/>
      <c r="K21" s="19"/>
      <c r="L21" s="19"/>
      <c r="M21" s="19"/>
      <c r="N21" s="19"/>
      <c r="O21" s="19"/>
      <c r="P21" s="8">
        <f t="shared" si="2"/>
        <v>634434.68000000005</v>
      </c>
    </row>
    <row r="22" spans="1:16" ht="18" customHeight="1">
      <c r="A22" s="5" t="s">
        <v>10</v>
      </c>
      <c r="B22" s="14">
        <v>200000</v>
      </c>
      <c r="C22" s="19">
        <v>0</v>
      </c>
      <c r="D22" s="19"/>
      <c r="E22" s="19"/>
      <c r="F22" s="19">
        <v>50910</v>
      </c>
      <c r="G22" s="19">
        <v>0</v>
      </c>
      <c r="H22" s="19"/>
      <c r="I22" s="19"/>
      <c r="J22" s="19"/>
      <c r="K22" s="19"/>
      <c r="L22" s="19"/>
      <c r="M22" s="19"/>
      <c r="N22" s="19"/>
      <c r="O22" s="19"/>
      <c r="P22" s="8">
        <f t="shared" si="2"/>
        <v>50910</v>
      </c>
    </row>
    <row r="23" spans="1:16" s="29" customFormat="1">
      <c r="A23" s="27" t="s">
        <v>11</v>
      </c>
      <c r="B23" s="31">
        <v>9671463</v>
      </c>
      <c r="C23" s="28">
        <v>0</v>
      </c>
      <c r="D23" s="28">
        <v>1119437.9099999999</v>
      </c>
      <c r="E23" s="28">
        <v>642182.28</v>
      </c>
      <c r="F23" s="28">
        <v>1038441.65</v>
      </c>
      <c r="G23" s="28">
        <v>936510.55</v>
      </c>
      <c r="H23" s="28"/>
      <c r="I23" s="28"/>
      <c r="J23" s="28"/>
      <c r="K23" s="28"/>
      <c r="L23" s="28"/>
      <c r="M23" s="28"/>
      <c r="N23" s="28"/>
      <c r="O23" s="28"/>
      <c r="P23" s="8">
        <f t="shared" si="2"/>
        <v>3736572.3899999997</v>
      </c>
    </row>
    <row r="24" spans="1:16" s="29" customFormat="1">
      <c r="A24" s="27" t="s">
        <v>12</v>
      </c>
      <c r="B24" s="31">
        <v>4404325</v>
      </c>
      <c r="C24" s="28">
        <v>0</v>
      </c>
      <c r="D24" s="28">
        <v>371329.77</v>
      </c>
      <c r="E24" s="28">
        <v>746404.15</v>
      </c>
      <c r="F24" s="28">
        <v>374854</v>
      </c>
      <c r="G24" s="28">
        <v>381005.86</v>
      </c>
      <c r="H24" s="28"/>
      <c r="I24" s="28"/>
      <c r="J24" s="28"/>
      <c r="K24" s="28"/>
      <c r="L24" s="28"/>
      <c r="M24" s="28"/>
      <c r="N24" s="28"/>
      <c r="O24" s="28"/>
      <c r="P24" s="8">
        <f t="shared" si="2"/>
        <v>1873593.7799999998</v>
      </c>
    </row>
    <row r="25" spans="1:16" s="29" customFormat="1" ht="29">
      <c r="A25" s="27" t="s">
        <v>13</v>
      </c>
      <c r="B25" s="31">
        <v>1082920</v>
      </c>
      <c r="C25" s="28">
        <v>0</v>
      </c>
      <c r="D25" s="28"/>
      <c r="E25" s="28"/>
      <c r="F25" s="28">
        <v>215616.4</v>
      </c>
      <c r="G25" s="28">
        <v>25910.83</v>
      </c>
      <c r="H25" s="28"/>
      <c r="I25" s="28"/>
      <c r="J25" s="28"/>
      <c r="K25" s="28"/>
      <c r="L25" s="28"/>
      <c r="M25" s="28"/>
      <c r="N25" s="28"/>
      <c r="O25" s="28"/>
      <c r="P25" s="8">
        <f t="shared" si="2"/>
        <v>241527.22999999998</v>
      </c>
    </row>
    <row r="26" spans="1:16" s="29" customFormat="1" ht="29">
      <c r="A26" s="27" t="s">
        <v>14</v>
      </c>
      <c r="B26" s="31">
        <v>6565232</v>
      </c>
      <c r="C26" s="28">
        <v>0</v>
      </c>
      <c r="D26" s="28">
        <v>149901.89000000001</v>
      </c>
      <c r="E26" s="28">
        <v>94551.89</v>
      </c>
      <c r="F26" s="28">
        <v>196878.19</v>
      </c>
      <c r="G26" s="28">
        <v>223500</v>
      </c>
      <c r="H26" s="28"/>
      <c r="I26" s="28"/>
      <c r="J26" s="28"/>
      <c r="K26" s="28"/>
      <c r="L26" s="28"/>
      <c r="M26" s="28"/>
      <c r="N26" s="28"/>
      <c r="O26" s="28"/>
      <c r="P26" s="8">
        <f t="shared" si="2"/>
        <v>664831.97</v>
      </c>
    </row>
    <row r="27" spans="1:16" s="29" customFormat="1">
      <c r="A27" s="27" t="s">
        <v>38</v>
      </c>
      <c r="B27" s="31">
        <v>5075574</v>
      </c>
      <c r="C27" s="28">
        <v>0</v>
      </c>
      <c r="D27" s="28">
        <v>71260.2</v>
      </c>
      <c r="E27" s="28">
        <v>75189.399999999994</v>
      </c>
      <c r="F27" s="28">
        <v>85856.8</v>
      </c>
      <c r="G27" s="28">
        <v>406156</v>
      </c>
      <c r="H27" s="28"/>
      <c r="I27" s="28"/>
      <c r="J27" s="28"/>
      <c r="K27" s="28"/>
      <c r="L27" s="28"/>
      <c r="M27" s="28"/>
      <c r="N27" s="28"/>
      <c r="O27" s="28"/>
      <c r="P27" s="8">
        <f t="shared" si="2"/>
        <v>638462.39999999991</v>
      </c>
    </row>
    <row r="28" spans="1:16" s="29" customFormat="1">
      <c r="A28" s="30" t="s">
        <v>15</v>
      </c>
      <c r="B28" s="10">
        <f>+B29+B30+B31+B33+B34+B35+B37</f>
        <v>5034881</v>
      </c>
      <c r="C28" s="32">
        <f t="shared" ref="C28:O28" si="6">+SUM(C29:C37)</f>
        <v>0</v>
      </c>
      <c r="D28" s="32">
        <f t="shared" si="6"/>
        <v>0</v>
      </c>
      <c r="E28" s="32">
        <f t="shared" si="6"/>
        <v>0</v>
      </c>
      <c r="F28" s="32">
        <f t="shared" si="6"/>
        <v>703514.63</v>
      </c>
      <c r="G28" s="32">
        <f t="shared" si="6"/>
        <v>484692.88</v>
      </c>
      <c r="H28" s="32">
        <f t="shared" si="6"/>
        <v>0</v>
      </c>
      <c r="I28" s="32">
        <f t="shared" si="6"/>
        <v>0</v>
      </c>
      <c r="J28" s="32">
        <f t="shared" si="6"/>
        <v>0</v>
      </c>
      <c r="K28" s="32">
        <f t="shared" si="6"/>
        <v>0</v>
      </c>
      <c r="L28" s="32">
        <f t="shared" si="6"/>
        <v>0</v>
      </c>
      <c r="M28" s="32">
        <f t="shared" si="6"/>
        <v>0</v>
      </c>
      <c r="N28" s="32">
        <f t="shared" si="6"/>
        <v>0</v>
      </c>
      <c r="O28" s="32">
        <f t="shared" si="6"/>
        <v>0</v>
      </c>
      <c r="P28" s="8">
        <f t="shared" si="2"/>
        <v>1188207.51</v>
      </c>
    </row>
    <row r="29" spans="1:16" s="29" customFormat="1">
      <c r="A29" s="27" t="s">
        <v>16</v>
      </c>
      <c r="B29" s="31">
        <v>541559</v>
      </c>
      <c r="C29" s="28">
        <v>0</v>
      </c>
      <c r="D29" s="28"/>
      <c r="E29" s="28"/>
      <c r="F29" s="28">
        <v>132245.5</v>
      </c>
      <c r="G29" s="28">
        <v>885</v>
      </c>
      <c r="H29" s="28"/>
      <c r="I29" s="28"/>
      <c r="J29" s="28"/>
      <c r="K29" s="28"/>
      <c r="L29" s="28"/>
      <c r="M29" s="28"/>
      <c r="N29" s="28"/>
      <c r="O29" s="28"/>
      <c r="P29" s="8">
        <f t="shared" si="2"/>
        <v>133130.5</v>
      </c>
    </row>
    <row r="30" spans="1:16">
      <c r="A30" s="5" t="s">
        <v>17</v>
      </c>
      <c r="B30" s="14">
        <v>250000</v>
      </c>
      <c r="C30" s="19">
        <v>0</v>
      </c>
      <c r="D30" s="19">
        <v>0</v>
      </c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8">
        <f t="shared" si="2"/>
        <v>0</v>
      </c>
    </row>
    <row r="31" spans="1:16">
      <c r="A31" s="5" t="s">
        <v>18</v>
      </c>
      <c r="B31" s="14">
        <v>680748</v>
      </c>
      <c r="C31" s="19">
        <v>0</v>
      </c>
      <c r="D31" s="19">
        <v>0</v>
      </c>
      <c r="E31" s="19"/>
      <c r="F31" s="19">
        <v>3450</v>
      </c>
      <c r="G31" s="19">
        <v>182959</v>
      </c>
      <c r="H31" s="19"/>
      <c r="I31" s="19"/>
      <c r="J31" s="19"/>
      <c r="K31" s="19"/>
      <c r="L31" s="19"/>
      <c r="M31" s="19"/>
      <c r="N31" s="19"/>
      <c r="O31" s="19"/>
      <c r="P31" s="8">
        <f t="shared" si="2"/>
        <v>186409</v>
      </c>
    </row>
    <row r="32" spans="1:16">
      <c r="A32" s="5" t="s">
        <v>19</v>
      </c>
      <c r="B32" s="14">
        <v>0</v>
      </c>
      <c r="C32" s="19">
        <v>0</v>
      </c>
      <c r="D32" s="19">
        <v>0</v>
      </c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8">
        <f t="shared" si="2"/>
        <v>0</v>
      </c>
    </row>
    <row r="33" spans="1:16">
      <c r="A33" s="5" t="s">
        <v>20</v>
      </c>
      <c r="B33" s="14">
        <v>45001</v>
      </c>
      <c r="C33" s="19">
        <v>0</v>
      </c>
      <c r="D33" s="19">
        <v>0</v>
      </c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8">
        <f t="shared" si="2"/>
        <v>0</v>
      </c>
    </row>
    <row r="34" spans="1:16" ht="29">
      <c r="A34" s="5" t="s">
        <v>21</v>
      </c>
      <c r="B34" s="14">
        <v>25000</v>
      </c>
      <c r="C34" s="19">
        <v>0</v>
      </c>
      <c r="D34" s="19">
        <v>0</v>
      </c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>
        <v>0</v>
      </c>
      <c r="P34" s="8">
        <f t="shared" si="2"/>
        <v>0</v>
      </c>
    </row>
    <row r="35" spans="1:16" ht="29">
      <c r="A35" s="5" t="s">
        <v>22</v>
      </c>
      <c r="B35" s="14">
        <v>1540000</v>
      </c>
      <c r="C35" s="19">
        <v>0</v>
      </c>
      <c r="D35" s="19">
        <v>0</v>
      </c>
      <c r="E35" s="19"/>
      <c r="F35" s="19">
        <v>394908.6</v>
      </c>
      <c r="G35" s="19">
        <v>7199.98</v>
      </c>
      <c r="H35" s="19"/>
      <c r="I35" s="19"/>
      <c r="J35" s="19"/>
      <c r="K35" s="19"/>
      <c r="L35" s="19"/>
      <c r="M35" s="19"/>
      <c r="N35" s="19"/>
      <c r="O35" s="19"/>
      <c r="P35" s="8">
        <f t="shared" si="2"/>
        <v>402108.57999999996</v>
      </c>
    </row>
    <row r="36" spans="1:16" ht="29">
      <c r="A36" s="5" t="s">
        <v>39</v>
      </c>
      <c r="B36" s="14">
        <v>0</v>
      </c>
      <c r="C36" s="19">
        <v>0</v>
      </c>
      <c r="D36" s="19">
        <v>0</v>
      </c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8">
        <f t="shared" si="2"/>
        <v>0</v>
      </c>
    </row>
    <row r="37" spans="1:16">
      <c r="A37" s="5" t="s">
        <v>23</v>
      </c>
      <c r="B37" s="14">
        <v>1952573</v>
      </c>
      <c r="C37" s="10"/>
      <c r="D37" s="10">
        <v>0</v>
      </c>
      <c r="E37" s="19"/>
      <c r="F37" s="19">
        <v>172910.53</v>
      </c>
      <c r="G37" s="19">
        <v>293648.90000000002</v>
      </c>
      <c r="H37" s="19"/>
      <c r="I37" s="19"/>
      <c r="J37" s="19"/>
      <c r="K37" s="19"/>
      <c r="L37" s="19"/>
      <c r="M37" s="19"/>
      <c r="N37" s="19"/>
      <c r="O37" s="19"/>
      <c r="P37" s="8">
        <f t="shared" si="2"/>
        <v>466559.43000000005</v>
      </c>
    </row>
    <row r="38" spans="1:16" hidden="1">
      <c r="A38" s="2" t="s">
        <v>24</v>
      </c>
      <c r="B38" s="19">
        <f>+SUM(B39:B45)</f>
        <v>0</v>
      </c>
      <c r="C38" s="19">
        <f>+SUM(C39:C45)</f>
        <v>0</v>
      </c>
      <c r="D38" s="19">
        <f>+SUM(D39:D45)</f>
        <v>0</v>
      </c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8">
        <f t="shared" si="2"/>
        <v>0</v>
      </c>
    </row>
    <row r="39" spans="1:16" hidden="1">
      <c r="A39" s="5" t="s">
        <v>25</v>
      </c>
      <c r="B39" s="19">
        <v>0</v>
      </c>
      <c r="C39" s="19">
        <v>0</v>
      </c>
      <c r="D39" s="19">
        <v>0</v>
      </c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8">
        <f t="shared" si="2"/>
        <v>0</v>
      </c>
    </row>
    <row r="40" spans="1:16" ht="29" hidden="1">
      <c r="A40" s="5" t="s">
        <v>40</v>
      </c>
      <c r="B40" s="19">
        <v>0</v>
      </c>
      <c r="C40" s="19">
        <v>0</v>
      </c>
      <c r="D40" s="19">
        <v>0</v>
      </c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8">
        <f t="shared" si="2"/>
        <v>0</v>
      </c>
    </row>
    <row r="41" spans="1:16" ht="29" hidden="1">
      <c r="A41" s="5" t="s">
        <v>41</v>
      </c>
      <c r="B41" s="19">
        <v>0</v>
      </c>
      <c r="C41" s="19">
        <v>0</v>
      </c>
      <c r="D41" s="19">
        <v>0</v>
      </c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8">
        <f t="shared" si="2"/>
        <v>0</v>
      </c>
    </row>
    <row r="42" spans="1:16" ht="29" hidden="1">
      <c r="A42" s="5" t="s">
        <v>42</v>
      </c>
      <c r="B42" s="19">
        <v>0</v>
      </c>
      <c r="C42" s="19">
        <v>0</v>
      </c>
      <c r="D42" s="19">
        <v>0</v>
      </c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8">
        <f t="shared" si="2"/>
        <v>0</v>
      </c>
    </row>
    <row r="43" spans="1:16" ht="29" hidden="1">
      <c r="A43" s="5" t="s">
        <v>43</v>
      </c>
      <c r="B43" s="19">
        <v>0</v>
      </c>
      <c r="C43" s="19">
        <v>0</v>
      </c>
      <c r="D43" s="19">
        <v>0</v>
      </c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8">
        <f t="shared" si="2"/>
        <v>0</v>
      </c>
    </row>
    <row r="44" spans="1:16" hidden="1">
      <c r="A44" s="5" t="s">
        <v>26</v>
      </c>
      <c r="B44" s="19">
        <v>0</v>
      </c>
      <c r="C44" s="19">
        <v>0</v>
      </c>
      <c r="D44" s="19">
        <v>0</v>
      </c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8">
        <f t="shared" si="2"/>
        <v>0</v>
      </c>
    </row>
    <row r="45" spans="1:16" ht="29" hidden="1">
      <c r="A45" s="5" t="s">
        <v>44</v>
      </c>
      <c r="B45" s="19">
        <v>0</v>
      </c>
      <c r="C45" s="19">
        <v>0</v>
      </c>
      <c r="D45" s="19">
        <v>0</v>
      </c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8">
        <f t="shared" si="2"/>
        <v>0</v>
      </c>
    </row>
    <row r="46" spans="1:16" hidden="1">
      <c r="A46" s="2" t="s">
        <v>45</v>
      </c>
      <c r="B46" s="19">
        <f>+SUM(B47:B53)</f>
        <v>0</v>
      </c>
      <c r="C46" s="19">
        <f>+SUM(C47:C53)</f>
        <v>0</v>
      </c>
      <c r="D46" s="19">
        <f>+SUM(D47:D53)</f>
        <v>0</v>
      </c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8">
        <f t="shared" si="2"/>
        <v>0</v>
      </c>
    </row>
    <row r="47" spans="1:16" hidden="1">
      <c r="A47" s="5" t="s">
        <v>46</v>
      </c>
      <c r="B47" s="14">
        <v>0</v>
      </c>
      <c r="C47" s="14">
        <v>0</v>
      </c>
      <c r="D47" s="19">
        <v>0</v>
      </c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8">
        <f t="shared" si="2"/>
        <v>0</v>
      </c>
    </row>
    <row r="48" spans="1:16" ht="29" hidden="1">
      <c r="A48" s="5" t="s">
        <v>47</v>
      </c>
      <c r="B48" s="14">
        <v>0</v>
      </c>
      <c r="C48" s="14">
        <v>0</v>
      </c>
      <c r="D48" s="19">
        <v>0</v>
      </c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8">
        <f t="shared" si="2"/>
        <v>0</v>
      </c>
    </row>
    <row r="49" spans="1:16" ht="29" hidden="1">
      <c r="A49" s="5" t="s">
        <v>48</v>
      </c>
      <c r="B49" s="14">
        <v>0</v>
      </c>
      <c r="C49" s="14">
        <v>0</v>
      </c>
      <c r="D49" s="19">
        <v>0</v>
      </c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8">
        <f t="shared" si="2"/>
        <v>0</v>
      </c>
    </row>
    <row r="50" spans="1:16" ht="29" hidden="1">
      <c r="A50" s="5" t="s">
        <v>49</v>
      </c>
      <c r="B50" s="14">
        <v>0</v>
      </c>
      <c r="C50" s="14">
        <v>0</v>
      </c>
      <c r="D50" s="19">
        <v>0</v>
      </c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8">
        <f t="shared" si="2"/>
        <v>0</v>
      </c>
    </row>
    <row r="51" spans="1:16" ht="29" hidden="1">
      <c r="A51" s="5" t="s">
        <v>50</v>
      </c>
      <c r="B51" s="14">
        <v>0</v>
      </c>
      <c r="C51" s="14">
        <v>0</v>
      </c>
      <c r="D51" s="19">
        <v>0</v>
      </c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8">
        <f t="shared" si="2"/>
        <v>0</v>
      </c>
    </row>
    <row r="52" spans="1:16" hidden="1">
      <c r="A52" s="5" t="s">
        <v>51</v>
      </c>
      <c r="B52" s="14">
        <v>0</v>
      </c>
      <c r="C52" s="14">
        <v>0</v>
      </c>
      <c r="D52" s="19">
        <v>0</v>
      </c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8">
        <f t="shared" si="2"/>
        <v>0</v>
      </c>
    </row>
    <row r="53" spans="1:16" ht="29" hidden="1">
      <c r="A53" s="5" t="s">
        <v>52</v>
      </c>
      <c r="B53" s="14">
        <v>0</v>
      </c>
      <c r="C53" s="14">
        <v>0</v>
      </c>
      <c r="D53" s="19">
        <v>0</v>
      </c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8">
        <f t="shared" si="2"/>
        <v>0</v>
      </c>
    </row>
    <row r="54" spans="1:16">
      <c r="A54" s="2" t="s">
        <v>27</v>
      </c>
      <c r="B54" s="10">
        <f>+SUM(B55:B63)</f>
        <v>2296636</v>
      </c>
      <c r="C54" s="10">
        <f t="shared" ref="C54:N54" si="7">+SUM(C55:C63)</f>
        <v>0</v>
      </c>
      <c r="D54" s="10">
        <f t="shared" si="7"/>
        <v>0</v>
      </c>
      <c r="E54" s="10">
        <f t="shared" si="7"/>
        <v>0</v>
      </c>
      <c r="F54" s="10">
        <f t="shared" si="7"/>
        <v>195068.16</v>
      </c>
      <c r="G54" s="10">
        <f t="shared" si="7"/>
        <v>31742</v>
      </c>
      <c r="H54" s="10">
        <f t="shared" si="7"/>
        <v>0</v>
      </c>
      <c r="I54" s="10">
        <f t="shared" si="7"/>
        <v>0</v>
      </c>
      <c r="J54" s="10">
        <f t="shared" si="7"/>
        <v>0</v>
      </c>
      <c r="K54" s="10">
        <f>+SUM(K55:K63)</f>
        <v>0</v>
      </c>
      <c r="L54" s="10">
        <f t="shared" si="7"/>
        <v>0</v>
      </c>
      <c r="M54" s="10">
        <f>+SUM(M55:M63)</f>
        <v>0</v>
      </c>
      <c r="N54" s="10">
        <f t="shared" si="7"/>
        <v>0</v>
      </c>
      <c r="O54" s="10">
        <f>+SUM(O55:O63)</f>
        <v>0</v>
      </c>
      <c r="P54" s="8">
        <f t="shared" si="2"/>
        <v>226810.16</v>
      </c>
    </row>
    <row r="55" spans="1:16">
      <c r="A55" s="5" t="s">
        <v>28</v>
      </c>
      <c r="B55" s="14">
        <v>1573700</v>
      </c>
      <c r="C55" s="19">
        <v>0</v>
      </c>
      <c r="D55" s="19">
        <v>0</v>
      </c>
      <c r="E55" s="19"/>
      <c r="F55" s="19">
        <v>195068.16</v>
      </c>
      <c r="G55" s="19">
        <v>31742</v>
      </c>
      <c r="H55" s="19"/>
      <c r="I55" s="19"/>
      <c r="J55" s="19"/>
      <c r="K55" s="19">
        <v>0</v>
      </c>
      <c r="L55" s="19"/>
      <c r="M55" s="19"/>
      <c r="N55" s="19"/>
      <c r="O55" s="19">
        <v>0</v>
      </c>
      <c r="P55" s="8">
        <f t="shared" si="2"/>
        <v>226810.16</v>
      </c>
    </row>
    <row r="56" spans="1:16">
      <c r="A56" s="5" t="s">
        <v>29</v>
      </c>
      <c r="B56" s="14">
        <v>420800</v>
      </c>
      <c r="C56" s="19">
        <v>0</v>
      </c>
      <c r="D56" s="19">
        <v>0</v>
      </c>
      <c r="E56" s="19"/>
      <c r="F56" s="19"/>
      <c r="G56" s="19"/>
      <c r="H56" s="19"/>
      <c r="I56" s="19"/>
      <c r="J56" s="19"/>
      <c r="K56" s="19">
        <v>0</v>
      </c>
      <c r="L56" s="19"/>
      <c r="M56" s="19"/>
      <c r="N56" s="19"/>
      <c r="O56" s="19"/>
      <c r="P56" s="8">
        <f t="shared" si="2"/>
        <v>0</v>
      </c>
    </row>
    <row r="57" spans="1:16">
      <c r="A57" s="5" t="s">
        <v>30</v>
      </c>
      <c r="B57" s="14">
        <v>0</v>
      </c>
      <c r="C57" s="14">
        <v>0</v>
      </c>
      <c r="D57" s="19">
        <v>0</v>
      </c>
      <c r="E57" s="19"/>
      <c r="F57" s="19">
        <v>0</v>
      </c>
      <c r="G57" s="19"/>
      <c r="H57" s="19"/>
      <c r="I57" s="19"/>
      <c r="J57" s="19"/>
      <c r="K57" s="19"/>
      <c r="L57" s="19"/>
      <c r="M57" s="19"/>
      <c r="N57" s="19"/>
      <c r="O57" s="19"/>
      <c r="P57" s="8">
        <f t="shared" si="2"/>
        <v>0</v>
      </c>
    </row>
    <row r="58" spans="1:16" ht="29">
      <c r="A58" s="5" t="s">
        <v>31</v>
      </c>
      <c r="B58" s="14">
        <v>0</v>
      </c>
      <c r="C58" s="14">
        <v>0</v>
      </c>
      <c r="D58" s="19">
        <v>0</v>
      </c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8">
        <f t="shared" si="2"/>
        <v>0</v>
      </c>
    </row>
    <row r="59" spans="1:16">
      <c r="A59" s="5" t="s">
        <v>32</v>
      </c>
      <c r="B59" s="14">
        <v>0</v>
      </c>
      <c r="C59" s="14">
        <v>0</v>
      </c>
      <c r="D59" s="19">
        <v>0</v>
      </c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8">
        <f t="shared" si="2"/>
        <v>0</v>
      </c>
    </row>
    <row r="60" spans="1:16">
      <c r="A60" s="5" t="s">
        <v>53</v>
      </c>
      <c r="B60" s="14">
        <v>0</v>
      </c>
      <c r="C60" s="14">
        <v>0</v>
      </c>
      <c r="D60" s="19">
        <v>0</v>
      </c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8">
        <f t="shared" si="2"/>
        <v>0</v>
      </c>
    </row>
    <row r="61" spans="1:16">
      <c r="A61" s="5" t="s">
        <v>54</v>
      </c>
      <c r="B61" s="14">
        <v>0</v>
      </c>
      <c r="C61" s="14">
        <v>0</v>
      </c>
      <c r="D61" s="19">
        <v>0</v>
      </c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8">
        <f t="shared" si="2"/>
        <v>0</v>
      </c>
    </row>
    <row r="62" spans="1:16">
      <c r="A62" s="5" t="s">
        <v>33</v>
      </c>
      <c r="B62" s="14">
        <v>302136</v>
      </c>
      <c r="C62" s="19"/>
      <c r="D62" s="19">
        <v>0</v>
      </c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8">
        <f t="shared" si="2"/>
        <v>0</v>
      </c>
    </row>
    <row r="63" spans="1:16" ht="29">
      <c r="A63" s="5" t="s">
        <v>55</v>
      </c>
      <c r="B63" s="8">
        <v>0</v>
      </c>
      <c r="C63" s="8">
        <v>0</v>
      </c>
      <c r="D63" s="10">
        <v>0</v>
      </c>
      <c r="E63" s="19">
        <v>0</v>
      </c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8">
        <f t="shared" si="2"/>
        <v>0</v>
      </c>
    </row>
    <row r="64" spans="1:16">
      <c r="A64" s="2" t="s">
        <v>56</v>
      </c>
      <c r="B64" s="10">
        <f>+SUM(B65:B68)</f>
        <v>0</v>
      </c>
      <c r="C64" s="10">
        <f>+SUM(C65:C68)</f>
        <v>0</v>
      </c>
      <c r="D64" s="10">
        <f>+SUM(D65:D68)</f>
        <v>0</v>
      </c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8">
        <f t="shared" si="2"/>
        <v>0</v>
      </c>
    </row>
    <row r="65" spans="1:16">
      <c r="A65" s="5" t="s">
        <v>57</v>
      </c>
      <c r="B65" s="14">
        <v>0</v>
      </c>
      <c r="C65" s="14">
        <v>0</v>
      </c>
      <c r="D65" s="19">
        <v>0</v>
      </c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8">
        <f t="shared" si="2"/>
        <v>0</v>
      </c>
    </row>
    <row r="66" spans="1:16">
      <c r="A66" s="5" t="s">
        <v>58</v>
      </c>
      <c r="B66" s="14">
        <v>0</v>
      </c>
      <c r="C66" s="14">
        <v>0</v>
      </c>
      <c r="D66" s="19">
        <v>0</v>
      </c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8">
        <f t="shared" si="2"/>
        <v>0</v>
      </c>
    </row>
    <row r="67" spans="1:16">
      <c r="A67" s="5" t="s">
        <v>59</v>
      </c>
      <c r="B67" s="14">
        <v>0</v>
      </c>
      <c r="C67" s="14">
        <v>0</v>
      </c>
      <c r="D67" s="19">
        <v>0</v>
      </c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8">
        <f t="shared" si="2"/>
        <v>0</v>
      </c>
    </row>
    <row r="68" spans="1:16" ht="29">
      <c r="A68" s="5" t="s">
        <v>60</v>
      </c>
      <c r="B68" s="14">
        <v>0</v>
      </c>
      <c r="C68" s="14">
        <v>0</v>
      </c>
      <c r="D68" s="19">
        <v>0</v>
      </c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8">
        <f t="shared" si="2"/>
        <v>0</v>
      </c>
    </row>
    <row r="69" spans="1:16" ht="29">
      <c r="A69" s="2" t="s">
        <v>61</v>
      </c>
      <c r="B69" s="10">
        <f>+SUM(B70:B71)</f>
        <v>0</v>
      </c>
      <c r="C69" s="10">
        <f t="shared" ref="C69:O69" si="8">+SUM(C70:C71)</f>
        <v>0</v>
      </c>
      <c r="D69" s="10">
        <f t="shared" si="8"/>
        <v>0</v>
      </c>
      <c r="E69" s="10">
        <f t="shared" si="8"/>
        <v>0</v>
      </c>
      <c r="F69" s="10">
        <f t="shared" si="8"/>
        <v>0</v>
      </c>
      <c r="G69" s="10">
        <f t="shared" si="8"/>
        <v>0</v>
      </c>
      <c r="H69" s="10">
        <f t="shared" si="8"/>
        <v>0</v>
      </c>
      <c r="I69" s="10">
        <f t="shared" si="8"/>
        <v>0</v>
      </c>
      <c r="J69" s="10">
        <f t="shared" si="8"/>
        <v>0</v>
      </c>
      <c r="K69" s="10">
        <f t="shared" si="8"/>
        <v>0</v>
      </c>
      <c r="L69" s="10">
        <f t="shared" si="8"/>
        <v>0</v>
      </c>
      <c r="M69" s="10">
        <f t="shared" si="8"/>
        <v>0</v>
      </c>
      <c r="N69" s="10">
        <f t="shared" si="8"/>
        <v>0</v>
      </c>
      <c r="O69" s="10">
        <f t="shared" si="8"/>
        <v>0</v>
      </c>
      <c r="P69" s="8">
        <f t="shared" si="2"/>
        <v>0</v>
      </c>
    </row>
    <row r="70" spans="1:16">
      <c r="A70" s="5" t="s">
        <v>62</v>
      </c>
      <c r="B70" s="14">
        <v>0</v>
      </c>
      <c r="C70" s="14">
        <v>0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8">
        <f t="shared" si="2"/>
        <v>0</v>
      </c>
    </row>
    <row r="71" spans="1:16" ht="29">
      <c r="A71" s="5" t="s">
        <v>63</v>
      </c>
      <c r="B71" s="14">
        <v>0</v>
      </c>
      <c r="C71" s="14">
        <v>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8">
        <f t="shared" si="2"/>
        <v>0</v>
      </c>
    </row>
    <row r="72" spans="1:16">
      <c r="A72" s="2" t="s">
        <v>64</v>
      </c>
      <c r="B72" s="10">
        <f>+SUM(B73:B75)</f>
        <v>0</v>
      </c>
      <c r="C72" s="10">
        <f t="shared" ref="C72:O72" si="9">+SUM(C73:C75)</f>
        <v>0</v>
      </c>
      <c r="D72" s="10">
        <f t="shared" si="9"/>
        <v>0</v>
      </c>
      <c r="E72" s="10">
        <f t="shared" si="9"/>
        <v>0</v>
      </c>
      <c r="F72" s="10">
        <f t="shared" si="9"/>
        <v>0</v>
      </c>
      <c r="G72" s="10">
        <f t="shared" si="9"/>
        <v>0</v>
      </c>
      <c r="H72" s="10">
        <f t="shared" si="9"/>
        <v>0</v>
      </c>
      <c r="I72" s="10">
        <f t="shared" si="9"/>
        <v>0</v>
      </c>
      <c r="J72" s="10">
        <f t="shared" si="9"/>
        <v>0</v>
      </c>
      <c r="K72" s="10">
        <f t="shared" si="9"/>
        <v>0</v>
      </c>
      <c r="L72" s="10">
        <f t="shared" si="9"/>
        <v>0</v>
      </c>
      <c r="M72" s="10">
        <f t="shared" si="9"/>
        <v>0</v>
      </c>
      <c r="N72" s="10">
        <f t="shared" si="9"/>
        <v>0</v>
      </c>
      <c r="O72" s="10">
        <f t="shared" si="9"/>
        <v>0</v>
      </c>
      <c r="P72" s="8">
        <f t="shared" si="2"/>
        <v>0</v>
      </c>
    </row>
    <row r="73" spans="1:16">
      <c r="A73" s="5" t="s">
        <v>65</v>
      </c>
      <c r="B73" s="14">
        <v>0</v>
      </c>
      <c r="C73" s="14">
        <v>0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8">
        <f t="shared" si="2"/>
        <v>0</v>
      </c>
    </row>
    <row r="74" spans="1:16">
      <c r="A74" s="5" t="s">
        <v>66</v>
      </c>
      <c r="B74" s="14">
        <v>0</v>
      </c>
      <c r="C74" s="14">
        <v>0</v>
      </c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8">
        <f t="shared" si="2"/>
        <v>0</v>
      </c>
    </row>
    <row r="75" spans="1:16" ht="29">
      <c r="A75" s="5" t="s">
        <v>67</v>
      </c>
      <c r="B75" s="14">
        <v>0</v>
      </c>
      <c r="C75" s="14">
        <v>0</v>
      </c>
      <c r="D75" s="19">
        <v>0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  <c r="P75" s="8">
        <f t="shared" si="2"/>
        <v>0</v>
      </c>
    </row>
    <row r="76" spans="1:16">
      <c r="A76" s="6" t="s">
        <v>34</v>
      </c>
      <c r="B76" s="11">
        <f>+B72+B69+B64+B54+B46+B38+B28+B18+B12</f>
        <v>114061339</v>
      </c>
      <c r="C76" s="11">
        <f t="shared" ref="C76:O76" si="10">+C72+C69+C64+C54+C46+C38+C28+C18+C12</f>
        <v>0</v>
      </c>
      <c r="D76" s="11">
        <f t="shared" si="10"/>
        <v>6415565.8599999994</v>
      </c>
      <c r="E76" s="11">
        <f t="shared" si="10"/>
        <v>6255199.2400000002</v>
      </c>
      <c r="F76" s="11">
        <f t="shared" si="10"/>
        <v>8640817.9900000002</v>
      </c>
      <c r="G76" s="11">
        <f t="shared" si="10"/>
        <v>7841678.21</v>
      </c>
      <c r="H76" s="11">
        <f t="shared" si="10"/>
        <v>0</v>
      </c>
      <c r="I76" s="11">
        <f t="shared" si="10"/>
        <v>0</v>
      </c>
      <c r="J76" s="11">
        <f t="shared" si="10"/>
        <v>0</v>
      </c>
      <c r="K76" s="11">
        <f t="shared" si="10"/>
        <v>0</v>
      </c>
      <c r="L76" s="11">
        <f t="shared" si="10"/>
        <v>0</v>
      </c>
      <c r="M76" s="11">
        <f t="shared" si="10"/>
        <v>0</v>
      </c>
      <c r="N76" s="11">
        <f t="shared" si="10"/>
        <v>0</v>
      </c>
      <c r="O76" s="11">
        <f t="shared" si="10"/>
        <v>0</v>
      </c>
      <c r="P76" s="8">
        <f t="shared" si="2"/>
        <v>29153261.300000001</v>
      </c>
    </row>
    <row r="77" spans="1:16">
      <c r="A77" s="1" t="s">
        <v>68</v>
      </c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8">
        <f t="shared" ref="P77:P86" si="11">+D77+E77+F77+G77+H77+I77+J77+K77+L77+M77+N77+O77</f>
        <v>0</v>
      </c>
    </row>
    <row r="78" spans="1:16">
      <c r="A78" s="2" t="s">
        <v>69</v>
      </c>
      <c r="B78" s="8">
        <f>+SUM(B79:B80)</f>
        <v>0</v>
      </c>
      <c r="C78" s="8">
        <f t="shared" ref="C78:O78" si="12">+SUM(C79:C80)</f>
        <v>0</v>
      </c>
      <c r="D78" s="8">
        <f t="shared" si="12"/>
        <v>0</v>
      </c>
      <c r="E78" s="8">
        <f t="shared" si="12"/>
        <v>0</v>
      </c>
      <c r="F78" s="8">
        <f t="shared" si="12"/>
        <v>0</v>
      </c>
      <c r="G78" s="8">
        <f t="shared" si="12"/>
        <v>0</v>
      </c>
      <c r="H78" s="8">
        <f t="shared" si="12"/>
        <v>0</v>
      </c>
      <c r="I78" s="8">
        <f t="shared" si="12"/>
        <v>0</v>
      </c>
      <c r="J78" s="8">
        <f t="shared" si="12"/>
        <v>0</v>
      </c>
      <c r="K78" s="8">
        <f t="shared" si="12"/>
        <v>0</v>
      </c>
      <c r="L78" s="8">
        <f t="shared" si="12"/>
        <v>0</v>
      </c>
      <c r="M78" s="8">
        <f t="shared" si="12"/>
        <v>0</v>
      </c>
      <c r="N78" s="8">
        <f t="shared" si="12"/>
        <v>0</v>
      </c>
      <c r="O78" s="8">
        <f t="shared" si="12"/>
        <v>0</v>
      </c>
      <c r="P78" s="8">
        <f t="shared" si="11"/>
        <v>0</v>
      </c>
    </row>
    <row r="79" spans="1:16">
      <c r="A79" s="5" t="s">
        <v>70</v>
      </c>
      <c r="B79" s="3">
        <v>0</v>
      </c>
      <c r="C79" s="9">
        <v>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8">
        <f t="shared" si="11"/>
        <v>0</v>
      </c>
    </row>
    <row r="80" spans="1:16">
      <c r="A80" s="5" t="s">
        <v>71</v>
      </c>
      <c r="B80" s="3">
        <v>0</v>
      </c>
      <c r="C80" s="9">
        <v>0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8">
        <f t="shared" si="11"/>
        <v>0</v>
      </c>
    </row>
    <row r="81" spans="1:16">
      <c r="A81" s="2" t="s">
        <v>72</v>
      </c>
      <c r="B81" s="8">
        <f>+SUM(B82:B83)</f>
        <v>0</v>
      </c>
      <c r="C81" s="8">
        <f t="shared" ref="C81:O81" si="13">+SUM(C82:C83)</f>
        <v>0</v>
      </c>
      <c r="D81" s="8">
        <f t="shared" si="13"/>
        <v>0</v>
      </c>
      <c r="E81" s="8">
        <f t="shared" si="13"/>
        <v>0</v>
      </c>
      <c r="F81" s="8">
        <f t="shared" si="13"/>
        <v>0</v>
      </c>
      <c r="G81" s="8">
        <f t="shared" si="13"/>
        <v>0</v>
      </c>
      <c r="H81" s="8">
        <f t="shared" si="13"/>
        <v>0</v>
      </c>
      <c r="I81" s="8">
        <f t="shared" si="13"/>
        <v>0</v>
      </c>
      <c r="J81" s="8">
        <f t="shared" si="13"/>
        <v>0</v>
      </c>
      <c r="K81" s="8">
        <f t="shared" si="13"/>
        <v>0</v>
      </c>
      <c r="L81" s="8">
        <f t="shared" si="13"/>
        <v>0</v>
      </c>
      <c r="M81" s="8">
        <f t="shared" si="13"/>
        <v>0</v>
      </c>
      <c r="N81" s="8">
        <f t="shared" si="13"/>
        <v>0</v>
      </c>
      <c r="O81" s="8">
        <f t="shared" si="13"/>
        <v>0</v>
      </c>
      <c r="P81" s="8">
        <f t="shared" si="11"/>
        <v>0</v>
      </c>
    </row>
    <row r="82" spans="1:16">
      <c r="A82" s="5" t="s">
        <v>73</v>
      </c>
      <c r="B82" s="3">
        <v>0</v>
      </c>
      <c r="C82" s="9">
        <v>0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8">
        <f t="shared" si="11"/>
        <v>0</v>
      </c>
    </row>
    <row r="83" spans="1:16">
      <c r="A83" s="5" t="s">
        <v>74</v>
      </c>
      <c r="B83" s="3">
        <v>0</v>
      </c>
      <c r="C83" s="9">
        <v>0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8">
        <f t="shared" si="11"/>
        <v>0</v>
      </c>
    </row>
    <row r="84" spans="1:16">
      <c r="A84" s="2" t="s">
        <v>75</v>
      </c>
      <c r="B84" s="8">
        <f>+SUM(B85)</f>
        <v>0</v>
      </c>
      <c r="C84" s="8">
        <f t="shared" ref="C84:O84" si="14">+SUM(C85)</f>
        <v>0</v>
      </c>
      <c r="D84" s="8">
        <f t="shared" si="14"/>
        <v>0</v>
      </c>
      <c r="E84" s="8">
        <f t="shared" si="14"/>
        <v>0</v>
      </c>
      <c r="F84" s="8">
        <f t="shared" si="14"/>
        <v>0</v>
      </c>
      <c r="G84" s="8">
        <f t="shared" si="14"/>
        <v>0</v>
      </c>
      <c r="H84" s="8">
        <f t="shared" si="14"/>
        <v>0</v>
      </c>
      <c r="I84" s="8">
        <f t="shared" si="14"/>
        <v>0</v>
      </c>
      <c r="J84" s="8">
        <f t="shared" si="14"/>
        <v>0</v>
      </c>
      <c r="K84" s="8">
        <f t="shared" si="14"/>
        <v>0</v>
      </c>
      <c r="L84" s="8">
        <f t="shared" si="14"/>
        <v>0</v>
      </c>
      <c r="M84" s="8">
        <f t="shared" si="14"/>
        <v>0</v>
      </c>
      <c r="N84" s="8">
        <f t="shared" si="14"/>
        <v>0</v>
      </c>
      <c r="O84" s="8">
        <f t="shared" si="14"/>
        <v>0</v>
      </c>
      <c r="P84" s="8">
        <f t="shared" si="11"/>
        <v>0</v>
      </c>
    </row>
    <row r="85" spans="1:16">
      <c r="A85" s="5" t="s">
        <v>76</v>
      </c>
      <c r="B85" s="3">
        <v>0</v>
      </c>
      <c r="C85" s="9">
        <v>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8">
        <f t="shared" si="11"/>
        <v>0</v>
      </c>
    </row>
    <row r="86" spans="1:16">
      <c r="A86" s="6" t="s">
        <v>77</v>
      </c>
      <c r="B86" s="4">
        <f>+B84+B81+B78</f>
        <v>0</v>
      </c>
      <c r="C86" s="4">
        <f t="shared" ref="C86:O86" si="15">+C84+C81+C78</f>
        <v>0</v>
      </c>
      <c r="D86" s="4">
        <f t="shared" si="15"/>
        <v>0</v>
      </c>
      <c r="E86" s="4">
        <f t="shared" si="15"/>
        <v>0</v>
      </c>
      <c r="F86" s="4">
        <f t="shared" si="15"/>
        <v>0</v>
      </c>
      <c r="G86" s="4">
        <f t="shared" si="15"/>
        <v>0</v>
      </c>
      <c r="H86" s="4">
        <f t="shared" si="15"/>
        <v>0</v>
      </c>
      <c r="I86" s="4">
        <f t="shared" si="15"/>
        <v>0</v>
      </c>
      <c r="J86" s="4">
        <f t="shared" si="15"/>
        <v>0</v>
      </c>
      <c r="K86" s="4">
        <f t="shared" si="15"/>
        <v>0</v>
      </c>
      <c r="L86" s="4">
        <f t="shared" si="15"/>
        <v>0</v>
      </c>
      <c r="M86" s="4">
        <f t="shared" si="15"/>
        <v>0</v>
      </c>
      <c r="N86" s="4">
        <f t="shared" si="15"/>
        <v>0</v>
      </c>
      <c r="O86" s="4">
        <f t="shared" si="15"/>
        <v>0</v>
      </c>
      <c r="P86" s="8">
        <f t="shared" si="11"/>
        <v>0</v>
      </c>
    </row>
    <row r="88" spans="1:16">
      <c r="A88" s="17" t="s">
        <v>78</v>
      </c>
      <c r="B88" s="18">
        <f t="shared" ref="B88:M88" si="16">+B86+B76</f>
        <v>114061339</v>
      </c>
      <c r="C88" s="18">
        <f t="shared" si="16"/>
        <v>0</v>
      </c>
      <c r="D88" s="18">
        <f t="shared" si="16"/>
        <v>6415565.8599999994</v>
      </c>
      <c r="E88" s="18">
        <f t="shared" si="16"/>
        <v>6255199.2400000002</v>
      </c>
      <c r="F88" s="18">
        <f t="shared" si="16"/>
        <v>8640817.9900000002</v>
      </c>
      <c r="G88" s="18">
        <f t="shared" si="16"/>
        <v>7841678.21</v>
      </c>
      <c r="H88" s="18">
        <f t="shared" si="16"/>
        <v>0</v>
      </c>
      <c r="I88" s="18">
        <f t="shared" si="16"/>
        <v>0</v>
      </c>
      <c r="J88" s="18">
        <f>+J86+J76</f>
        <v>0</v>
      </c>
      <c r="K88" s="18">
        <f t="shared" si="16"/>
        <v>0</v>
      </c>
      <c r="L88" s="18">
        <f t="shared" si="16"/>
        <v>0</v>
      </c>
      <c r="M88" s="18">
        <f t="shared" si="16"/>
        <v>0</v>
      </c>
      <c r="N88" s="18">
        <f>+N86+N76</f>
        <v>0</v>
      </c>
      <c r="O88" s="18">
        <f>+O86+O76</f>
        <v>0</v>
      </c>
      <c r="P88" s="18">
        <f>+P86+P76</f>
        <v>29153261.300000001</v>
      </c>
    </row>
    <row r="89" spans="1:16">
      <c r="A89" t="s">
        <v>88</v>
      </c>
      <c r="B89" s="13"/>
      <c r="F89" s="13"/>
      <c r="G89" s="13"/>
      <c r="H89" s="26"/>
      <c r="I89" s="26"/>
      <c r="J89" s="26"/>
      <c r="K89" s="9"/>
      <c r="M89" s="13"/>
      <c r="O89" s="26"/>
    </row>
    <row r="90" spans="1:16">
      <c r="C90" t="s">
        <v>112</v>
      </c>
      <c r="D90" s="26"/>
      <c r="E90" s="13"/>
      <c r="F90" s="13"/>
      <c r="G90" s="13"/>
      <c r="K90" s="13"/>
      <c r="O90" s="26"/>
    </row>
    <row r="91" spans="1:16">
      <c r="M91" s="26"/>
      <c r="O91" s="13"/>
      <c r="P91" s="33"/>
    </row>
    <row r="92" spans="1:16">
      <c r="I92" t="s">
        <v>112</v>
      </c>
    </row>
    <row r="94" spans="1:16">
      <c r="B94" s="22" t="s">
        <v>110</v>
      </c>
      <c r="M94" s="47" t="s">
        <v>92</v>
      </c>
      <c r="N94" s="47"/>
    </row>
    <row r="95" spans="1:16">
      <c r="B95" s="21" t="s">
        <v>114</v>
      </c>
      <c r="M95" s="48" t="s">
        <v>91</v>
      </c>
      <c r="N95" s="48"/>
    </row>
    <row r="96" spans="1:16">
      <c r="B96" s="20" t="s">
        <v>90</v>
      </c>
      <c r="M96" s="45" t="s">
        <v>89</v>
      </c>
      <c r="N96" s="45"/>
    </row>
    <row r="100" spans="1:9">
      <c r="G100" s="45" t="s">
        <v>94</v>
      </c>
      <c r="H100" s="45"/>
      <c r="I100" s="45"/>
    </row>
    <row r="101" spans="1:9">
      <c r="G101" s="46" t="s">
        <v>95</v>
      </c>
      <c r="H101" s="46"/>
      <c r="I101" s="46"/>
    </row>
    <row r="102" spans="1:9">
      <c r="G102" s="45" t="s">
        <v>93</v>
      </c>
      <c r="H102" s="45"/>
      <c r="I102" s="45"/>
    </row>
    <row r="104" spans="1:9">
      <c r="A104" s="23" t="s">
        <v>106</v>
      </c>
    </row>
    <row r="105" spans="1:9">
      <c r="A105" s="24" t="s">
        <v>107</v>
      </c>
    </row>
    <row r="106" spans="1:9">
      <c r="A106" s="25" t="s">
        <v>108</v>
      </c>
    </row>
    <row r="107" spans="1:9">
      <c r="A107" t="s">
        <v>109</v>
      </c>
    </row>
  </sheetData>
  <mergeCells count="15">
    <mergeCell ref="G101:I101"/>
    <mergeCell ref="G102:I102"/>
    <mergeCell ref="M94:N94"/>
    <mergeCell ref="M95:N95"/>
    <mergeCell ref="M96:N96"/>
    <mergeCell ref="A9:A10"/>
    <mergeCell ref="B9:B10"/>
    <mergeCell ref="C9:C10"/>
    <mergeCell ref="D9:P9"/>
    <mergeCell ref="G100:I100"/>
    <mergeCell ref="A3:P3"/>
    <mergeCell ref="A4:P4"/>
    <mergeCell ref="A5:P5"/>
    <mergeCell ref="A6:P6"/>
    <mergeCell ref="A7:P7"/>
  </mergeCells>
  <pageMargins left="0.23622047244094491" right="0.23622047244094491" top="0.98425196850393704" bottom="0.19685039370078741" header="0.31496062992125984" footer="0.11811023622047245"/>
  <pageSetup paperSize="5" scale="48" orientation="landscape" r:id="rId1"/>
  <rowBreaks count="1" manualBreakCount="1">
    <brk id="49" max="15" man="1"/>
  </rowBreaks>
  <ignoredErrors>
    <ignoredError sqref="C64:D64 C69 B78:C78 B81:C8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7CF8F-C3C3-4FD7-8380-83AB39D8A2F0}">
  <dimension ref="A1"/>
  <sheetViews>
    <sheetView workbookViewId="0"/>
  </sheetViews>
  <sheetFormatPr baseColWidth="10"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Hoja1</vt:lpstr>
      <vt:lpstr>'Plantilla Presupuesto'!Área_de_impresión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RAI INM</cp:lastModifiedBy>
  <cp:lastPrinted>2024-12-18T15:40:16Z</cp:lastPrinted>
  <dcterms:created xsi:type="dcterms:W3CDTF">2018-04-17T18:57:16Z</dcterms:created>
  <dcterms:modified xsi:type="dcterms:W3CDTF">2025-05-20T18:00:16Z</dcterms:modified>
</cp:coreProperties>
</file>