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i\Desktop\AÑO 2023\NOVIEMBRE\"/>
    </mc:Choice>
  </mc:AlternateContent>
  <xr:revisionPtr revIDLastSave="0" documentId="8_{A4D6ABA1-EC8A-4FEF-8202-FC2E32025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2" l="1"/>
  <c r="N16" i="2"/>
  <c r="N10" i="2"/>
  <c r="M52" i="2"/>
  <c r="M10" i="2"/>
  <c r="M16" i="2"/>
  <c r="M26" i="2"/>
  <c r="L26" i="2"/>
  <c r="L16" i="2"/>
  <c r="L10" i="2"/>
  <c r="M74" i="2" l="1"/>
  <c r="K10" i="2"/>
  <c r="K16" i="2"/>
  <c r="K26" i="2"/>
  <c r="K52" i="2"/>
  <c r="J26" i="2"/>
  <c r="J16" i="2"/>
  <c r="I10" i="2"/>
  <c r="I16" i="2"/>
  <c r="J10" i="2"/>
  <c r="J74" i="2" s="1"/>
  <c r="I26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L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L74" i="2"/>
  <c r="L86" i="2" s="1"/>
  <c r="E86" i="2"/>
  <c r="F74" i="2"/>
  <c r="F86" i="2" s="1"/>
  <c r="D86" i="2"/>
  <c r="N86" i="2"/>
  <c r="I86" i="2"/>
  <c r="C86" i="2"/>
  <c r="M86" i="2"/>
  <c r="B74" i="2"/>
  <c r="B86" i="2" s="1"/>
  <c r="O86" i="2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<sst xmlns="http://schemas.openxmlformats.org/spreadsheetml/2006/main" count="116" uniqueCount="115">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</sst>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P74" sqref="P74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 t="shared" ref="I10:N10" si="1">+I11+I12+I13+I14+I15</f>
        <v>4269661.0600000005</v>
      </c>
      <c r="J10" s="8">
        <f t="shared" si="1"/>
        <v>5547653.0800000001</v>
      </c>
      <c r="K10" s="8">
        <f t="shared" si="1"/>
        <v>4413464.55</v>
      </c>
      <c r="L10" s="8">
        <f t="shared" si="1"/>
        <v>4999505.8600000003</v>
      </c>
      <c r="M10" s="8">
        <f t="shared" si="1"/>
        <v>4513502.1400000006</v>
      </c>
      <c r="N10" s="8">
        <f t="shared" si="1"/>
        <v>11350020.18</v>
      </c>
      <c r="O10" s="8"/>
      <c r="P10" s="8">
        <f>+D10+E10+F10+G10+H10+I10+J10+K10+L10+M10+N10+O10</f>
        <v>60540883.659999996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>
        <v>3675650</v>
      </c>
      <c r="L11" s="19">
        <v>4179350</v>
      </c>
      <c r="M11" s="19">
        <v>3774026.1</v>
      </c>
      <c r="N11" s="19">
        <v>7085328.2599999998</v>
      </c>
      <c r="O11" s="19"/>
      <c r="P11" s="8">
        <f t="shared" ref="P11:P74" si="2">+D11+E11+F11+G11+H11+I11+J11+K11+L11+M11+N11+O11</f>
        <v>45114699.150000006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>
        <v>177000</v>
      </c>
      <c r="L12" s="19">
        <v>177000</v>
      </c>
      <c r="M12" s="19">
        <v>177000</v>
      </c>
      <c r="N12" s="19">
        <v>3714333.34</v>
      </c>
      <c r="O12" s="19"/>
      <c r="P12" s="8">
        <f t="shared" si="2"/>
        <v>9259166.6699999999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>
        <v>5785.6</v>
      </c>
      <c r="K13" s="19">
        <v>10099.200000000001</v>
      </c>
      <c r="L13" s="19">
        <v>16883.2</v>
      </c>
      <c r="M13" s="19">
        <v>4665.6000000000004</v>
      </c>
      <c r="N13" s="19">
        <v>0</v>
      </c>
      <c r="O13" s="19"/>
      <c r="P13" s="8">
        <f t="shared" si="2"/>
        <v>48768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2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>
        <v>550715.35</v>
      </c>
      <c r="L15" s="19">
        <v>626272.66</v>
      </c>
      <c r="M15" s="19">
        <v>557810.43999999994</v>
      </c>
      <c r="N15" s="19">
        <v>550358.57999999996</v>
      </c>
      <c r="O15" s="19"/>
      <c r="P15" s="8">
        <f t="shared" si="2"/>
        <v>6118249.8399999999</v>
      </c>
    </row>
    <row r="16" spans="1:16" x14ac:dyDescent="0.25">
      <c r="A16" s="2" t="s">
        <v>6</v>
      </c>
      <c r="B16" s="10">
        <f t="shared" ref="B16:C16" si="3">+SUM(B17:B25)</f>
        <v>32815732</v>
      </c>
      <c r="C16" s="10">
        <f t="shared" si="3"/>
        <v>0</v>
      </c>
      <c r="D16" s="10">
        <f t="shared" ref="D16:H16" si="4">+SUM(D17:D25)</f>
        <v>1143206.0099999998</v>
      </c>
      <c r="E16" s="10">
        <f t="shared" si="4"/>
        <v>2119389.75</v>
      </c>
      <c r="F16" s="10">
        <f t="shared" si="4"/>
        <v>1919986.73</v>
      </c>
      <c r="G16" s="10">
        <f t="shared" si="4"/>
        <v>1681302.4300000002</v>
      </c>
      <c r="H16" s="10">
        <f t="shared" si="4"/>
        <v>2113426.2000000002</v>
      </c>
      <c r="I16" s="10">
        <f t="shared" ref="I16:N16" si="5">+SUM(I17:I25)</f>
        <v>1530629.7000000002</v>
      </c>
      <c r="J16" s="10">
        <f t="shared" si="5"/>
        <v>2447570.6</v>
      </c>
      <c r="K16" s="10">
        <f t="shared" si="5"/>
        <v>2360630.6700000004</v>
      </c>
      <c r="L16" s="10">
        <f t="shared" si="5"/>
        <v>2773307.5200000005</v>
      </c>
      <c r="M16" s="10">
        <f t="shared" si="5"/>
        <v>2931632.2200000007</v>
      </c>
      <c r="N16" s="10">
        <f t="shared" si="5"/>
        <v>2175853.4499999997</v>
      </c>
      <c r="O16" s="10"/>
      <c r="P16" s="8">
        <f t="shared" si="2"/>
        <v>23196935.279999997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>
        <v>373956.9</v>
      </c>
      <c r="K17" s="19">
        <v>363294.98</v>
      </c>
      <c r="L17" s="19">
        <v>356815.99</v>
      </c>
      <c r="M17" s="19">
        <v>571900.97</v>
      </c>
      <c r="N17" s="19">
        <v>269905.8</v>
      </c>
      <c r="O17" s="19"/>
      <c r="P17" s="8">
        <f t="shared" si="2"/>
        <v>3956871.6799999997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>
        <v>48784</v>
      </c>
      <c r="L18" s="19">
        <v>222743.28</v>
      </c>
      <c r="M18" s="19">
        <v>0</v>
      </c>
      <c r="N18" s="19">
        <v>252520</v>
      </c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>
        <v>305885.40000000002</v>
      </c>
      <c r="K19" s="19">
        <v>5500</v>
      </c>
      <c r="L19" s="19">
        <v>0</v>
      </c>
      <c r="M19" s="19">
        <v>14121.54</v>
      </c>
      <c r="N19" s="19">
        <v>14317.14</v>
      </c>
      <c r="O19" s="19"/>
      <c r="P19" s="8">
        <f t="shared" si="2"/>
        <v>664582.38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2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>
        <v>202296.1</v>
      </c>
      <c r="K21" s="28">
        <v>1261361.04</v>
      </c>
      <c r="L21" s="28">
        <v>773347.19</v>
      </c>
      <c r="M21" s="28">
        <v>693036.38</v>
      </c>
      <c r="N21" s="28">
        <v>571429.38</v>
      </c>
      <c r="O21" s="28"/>
      <c r="P21" s="8">
        <f t="shared" si="2"/>
        <v>6969213.6099999994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>
        <v>573141.99</v>
      </c>
      <c r="K22" s="28">
        <v>292321.39</v>
      </c>
      <c r="L22" s="28">
        <v>0</v>
      </c>
      <c r="M22" s="28">
        <v>698824.99</v>
      </c>
      <c r="N22" s="28">
        <v>284128.17</v>
      </c>
      <c r="O22" s="28"/>
      <c r="P22" s="8">
        <f t="shared" si="2"/>
        <v>3364904.8099999996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>
        <v>164372.16</v>
      </c>
      <c r="L23" s="28">
        <v>129591.26</v>
      </c>
      <c r="M23" s="28">
        <v>36493.33</v>
      </c>
      <c r="N23" s="28">
        <v>7552</v>
      </c>
      <c r="O23" s="28"/>
      <c r="P23" s="8">
        <f t="shared" si="2"/>
        <v>623184.24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>
        <v>465644.41</v>
      </c>
      <c r="K24" s="28">
        <v>42456.4</v>
      </c>
      <c r="L24" s="28">
        <v>837195.81</v>
      </c>
      <c r="M24" s="28">
        <v>150833.21</v>
      </c>
      <c r="N24" s="28">
        <v>493105.16</v>
      </c>
      <c r="O24" s="28"/>
      <c r="P24" s="8">
        <f t="shared" si="2"/>
        <v>3438619.4699999997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>
        <v>526645.80000000005</v>
      </c>
      <c r="K25" s="28">
        <v>182540.7</v>
      </c>
      <c r="L25" s="28">
        <v>453613.99</v>
      </c>
      <c r="M25" s="28">
        <v>766421.8</v>
      </c>
      <c r="N25" s="28">
        <v>282895.8</v>
      </c>
      <c r="O25" s="28"/>
      <c r="P25" s="8">
        <f t="shared" si="2"/>
        <v>3616834.6099999994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6">+SUM(C27:C35)</f>
        <v>0</v>
      </c>
      <c r="D26" s="32">
        <f t="shared" si="6"/>
        <v>0</v>
      </c>
      <c r="E26" s="32">
        <f t="shared" si="6"/>
        <v>7727.23</v>
      </c>
      <c r="F26" s="32">
        <f t="shared" si="6"/>
        <v>331403.75</v>
      </c>
      <c r="G26" s="32">
        <f t="shared" si="6"/>
        <v>512197.59</v>
      </c>
      <c r="H26" s="32">
        <f t="shared" si="6"/>
        <v>291948.7</v>
      </c>
      <c r="I26" s="32">
        <f t="shared" si="6"/>
        <v>3100</v>
      </c>
      <c r="J26" s="32">
        <f>+SUM(J27:J35)</f>
        <v>190492.00999999998</v>
      </c>
      <c r="K26" s="32">
        <f>+SUM(K27:K35)</f>
        <v>648609.71</v>
      </c>
      <c r="L26" s="32">
        <f>+SUM(L27:L35)</f>
        <v>196525.12</v>
      </c>
      <c r="M26" s="32">
        <f>+SUM(M27:M35)</f>
        <v>997852.59</v>
      </c>
      <c r="N26" s="32">
        <f>+SUM(N27:N35)</f>
        <v>397215.30000000005</v>
      </c>
      <c r="O26" s="32"/>
      <c r="P26" s="8">
        <f t="shared" si="2"/>
        <v>3577072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>
        <v>26195.200000000001</v>
      </c>
      <c r="L27" s="28">
        <v>0</v>
      </c>
      <c r="M27" s="28">
        <v>210442.5</v>
      </c>
      <c r="N27" s="28">
        <v>4708.2</v>
      </c>
      <c r="O27" s="28"/>
      <c r="P27" s="8">
        <f t="shared" si="2"/>
        <v>356266.8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>
        <v>51603.65</v>
      </c>
      <c r="K28" s="19">
        <v>0</v>
      </c>
      <c r="L28" s="19"/>
      <c r="M28" s="19">
        <v>162521.4</v>
      </c>
      <c r="N28" s="19">
        <v>0</v>
      </c>
      <c r="O28" s="19"/>
      <c r="P28" s="8">
        <f t="shared" si="2"/>
        <v>240085.05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>
        <v>93721.56</v>
      </c>
      <c r="L29" s="19">
        <v>8025</v>
      </c>
      <c r="M29" s="19">
        <v>264179.01</v>
      </c>
      <c r="N29" s="19">
        <v>135287</v>
      </c>
      <c r="O29" s="19"/>
      <c r="P29" s="8">
        <f t="shared" si="2"/>
        <v>596380.57000000007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>
        <v>12980</v>
      </c>
      <c r="O30" s="19"/>
      <c r="P30" s="8">
        <f t="shared" si="2"/>
        <v>60794.01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2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>
        <v>120.36</v>
      </c>
      <c r="N32" s="19"/>
      <c r="O32" s="19"/>
      <c r="P32" s="8">
        <f t="shared" si="2"/>
        <v>120.36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>
        <v>2124</v>
      </c>
      <c r="K33" s="19">
        <v>350000</v>
      </c>
      <c r="L33" s="19">
        <v>41125.199999999997</v>
      </c>
      <c r="M33" s="19">
        <v>350000</v>
      </c>
      <c r="N33" s="19">
        <v>71730</v>
      </c>
      <c r="O33" s="19"/>
      <c r="P33" s="8">
        <f t="shared" si="2"/>
        <v>1211052.79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2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9">
        <v>136764.35999999999</v>
      </c>
      <c r="K35" s="19">
        <v>178692.95</v>
      </c>
      <c r="L35" s="19">
        <v>147374.92000000001</v>
      </c>
      <c r="M35" s="19">
        <v>10589.32</v>
      </c>
      <c r="N35" s="19">
        <v>172510.1</v>
      </c>
      <c r="O35" s="10"/>
      <c r="P35" s="8">
        <f t="shared" si="2"/>
        <v>1096265.4200000002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2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2" t="s">
        <v>27</v>
      </c>
      <c r="B52" s="10">
        <f t="shared" ref="B52:O52" si="7">+SUM(B53:B61)</f>
        <v>381800</v>
      </c>
      <c r="C52" s="10">
        <f t="shared" si="7"/>
        <v>0</v>
      </c>
      <c r="D52" s="10">
        <f t="shared" si="7"/>
        <v>0</v>
      </c>
      <c r="E52" s="10">
        <f t="shared" si="7"/>
        <v>0</v>
      </c>
      <c r="F52" s="10">
        <f t="shared" si="7"/>
        <v>2600.0100000000002</v>
      </c>
      <c r="G52" s="10">
        <f t="shared" si="7"/>
        <v>81066</v>
      </c>
      <c r="H52" s="10">
        <f t="shared" si="7"/>
        <v>0</v>
      </c>
      <c r="I52" s="10">
        <f t="shared" si="7"/>
        <v>203432</v>
      </c>
      <c r="J52" s="10">
        <f t="shared" si="7"/>
        <v>102426.88</v>
      </c>
      <c r="K52" s="10">
        <f>+SUM(K53:K61)</f>
        <v>95428.959999999992</v>
      </c>
      <c r="L52" s="10">
        <f t="shared" si="7"/>
        <v>0</v>
      </c>
      <c r="M52" s="10">
        <f>+SUM(M53:M61)</f>
        <v>8903</v>
      </c>
      <c r="N52" s="10">
        <f t="shared" si="7"/>
        <v>0</v>
      </c>
      <c r="O52" s="10">
        <f t="shared" si="7"/>
        <v>0</v>
      </c>
      <c r="P52" s="8">
        <f t="shared" si="2"/>
        <v>493856.85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>
        <v>80523.199999999997</v>
      </c>
      <c r="L53" s="19"/>
      <c r="M53" s="19">
        <v>8903</v>
      </c>
      <c r="N53" s="19"/>
      <c r="O53" s="19"/>
      <c r="P53" s="8">
        <f t="shared" si="2"/>
        <v>373924.2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>
        <v>84960</v>
      </c>
      <c r="K54" s="19">
        <v>14905.76</v>
      </c>
      <c r="L54" s="19"/>
      <c r="M54" s="19"/>
      <c r="N54" s="19"/>
      <c r="O54" s="19"/>
      <c r="P54" s="8">
        <f t="shared" si="2"/>
        <v>99865.76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2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2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>
        <v>17466.88</v>
      </c>
      <c r="K57" s="19"/>
      <c r="L57" s="19"/>
      <c r="M57" s="19"/>
      <c r="N57" s="19"/>
      <c r="O57" s="19"/>
      <c r="P57" s="8">
        <f t="shared" si="2"/>
        <v>17466.88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2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2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2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2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8">+SUM(C68:C69)</f>
        <v>0</v>
      </c>
      <c r="D67" s="10">
        <f t="shared" si="8"/>
        <v>0</v>
      </c>
      <c r="E67" s="10">
        <f t="shared" si="8"/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  <c r="J67" s="10">
        <f t="shared" si="8"/>
        <v>0</v>
      </c>
      <c r="K67" s="10">
        <f t="shared" si="8"/>
        <v>0</v>
      </c>
      <c r="L67" s="10">
        <f t="shared" si="8"/>
        <v>0</v>
      </c>
      <c r="M67" s="10">
        <f t="shared" si="8"/>
        <v>0</v>
      </c>
      <c r="N67" s="10">
        <f t="shared" si="8"/>
        <v>0</v>
      </c>
      <c r="O67" s="10">
        <f t="shared" si="8"/>
        <v>0</v>
      </c>
      <c r="P67" s="8">
        <f t="shared" si="2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2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2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9">+SUM(C71:C73)</f>
        <v>0</v>
      </c>
      <c r="D70" s="10">
        <f t="shared" si="9"/>
        <v>0</v>
      </c>
      <c r="E70" s="10">
        <f t="shared" si="9"/>
        <v>0</v>
      </c>
      <c r="F70" s="10">
        <f t="shared" si="9"/>
        <v>0</v>
      </c>
      <c r="G70" s="10">
        <f t="shared" si="9"/>
        <v>0</v>
      </c>
      <c r="H70" s="10">
        <f t="shared" si="9"/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0">
        <f t="shared" si="9"/>
        <v>0</v>
      </c>
      <c r="P70" s="8">
        <f t="shared" si="2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2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10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10"/>
        <v>6782753.2199999997</v>
      </c>
      <c r="G74" s="11">
        <f>+G70+G67+G62+G52+G44+G36+G26+G16+G10</f>
        <v>10203308.09</v>
      </c>
      <c r="H74" s="11">
        <f t="shared" si="10"/>
        <v>6772289.54</v>
      </c>
      <c r="I74" s="11">
        <f t="shared" si="10"/>
        <v>6006822.7600000007</v>
      </c>
      <c r="J74" s="11">
        <f t="shared" si="10"/>
        <v>8288142.5700000003</v>
      </c>
      <c r="K74" s="11">
        <f t="shared" si="10"/>
        <v>7518133.8900000006</v>
      </c>
      <c r="L74" s="11">
        <f t="shared" si="10"/>
        <v>7969338.5000000009</v>
      </c>
      <c r="M74" s="11">
        <f>+M70+M67+M62+M52+M44+M36+M26+M16+M10</f>
        <v>8451889.9500000011</v>
      </c>
      <c r="N74" s="11">
        <f t="shared" si="10"/>
        <v>13923088.93</v>
      </c>
      <c r="O74" s="11">
        <f>+O70+O67+O62+O52+O44+O36+O26+O16+O10</f>
        <v>0</v>
      </c>
      <c r="P74" s="8">
        <f t="shared" si="2"/>
        <v>87808747.789999992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11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2">+SUM(C77:C78)</f>
        <v>0</v>
      </c>
      <c r="D76" s="8">
        <f t="shared" si="12"/>
        <v>0</v>
      </c>
      <c r="E76" s="8">
        <f t="shared" si="12"/>
        <v>0</v>
      </c>
      <c r="F76" s="8">
        <f t="shared" si="12"/>
        <v>0</v>
      </c>
      <c r="G76" s="8">
        <f t="shared" si="12"/>
        <v>0</v>
      </c>
      <c r="H76" s="8">
        <f t="shared" si="12"/>
        <v>0</v>
      </c>
      <c r="I76" s="8">
        <f t="shared" si="12"/>
        <v>0</v>
      </c>
      <c r="J76" s="8">
        <f t="shared" si="12"/>
        <v>0</v>
      </c>
      <c r="K76" s="8">
        <f t="shared" si="12"/>
        <v>0</v>
      </c>
      <c r="L76" s="8">
        <f t="shared" si="12"/>
        <v>0</v>
      </c>
      <c r="M76" s="8">
        <f t="shared" si="12"/>
        <v>0</v>
      </c>
      <c r="N76" s="8">
        <f t="shared" si="12"/>
        <v>0</v>
      </c>
      <c r="O76" s="8">
        <f t="shared" si="12"/>
        <v>0</v>
      </c>
      <c r="P76" s="8">
        <f t="shared" si="11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11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11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3">+SUM(C80:C81)</f>
        <v>0</v>
      </c>
      <c r="D79" s="8">
        <f t="shared" si="13"/>
        <v>0</v>
      </c>
      <c r="E79" s="8">
        <f t="shared" si="13"/>
        <v>0</v>
      </c>
      <c r="F79" s="8">
        <f t="shared" si="13"/>
        <v>0</v>
      </c>
      <c r="G79" s="8">
        <f t="shared" si="13"/>
        <v>0</v>
      </c>
      <c r="H79" s="8">
        <f t="shared" si="13"/>
        <v>0</v>
      </c>
      <c r="I79" s="8">
        <f t="shared" si="13"/>
        <v>0</v>
      </c>
      <c r="J79" s="8">
        <f t="shared" si="13"/>
        <v>0</v>
      </c>
      <c r="K79" s="8">
        <f t="shared" si="13"/>
        <v>0</v>
      </c>
      <c r="L79" s="8">
        <f t="shared" si="13"/>
        <v>0</v>
      </c>
      <c r="M79" s="8">
        <f t="shared" si="13"/>
        <v>0</v>
      </c>
      <c r="N79" s="8">
        <f t="shared" si="13"/>
        <v>0</v>
      </c>
      <c r="O79" s="8">
        <f t="shared" si="13"/>
        <v>0</v>
      </c>
      <c r="P79" s="8">
        <f t="shared" si="11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11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4">+SUM(C83)</f>
        <v>0</v>
      </c>
      <c r="D82" s="8">
        <f t="shared" si="14"/>
        <v>0</v>
      </c>
      <c r="E82" s="8">
        <f t="shared" si="14"/>
        <v>0</v>
      </c>
      <c r="F82" s="8">
        <f t="shared" si="14"/>
        <v>0</v>
      </c>
      <c r="G82" s="8">
        <f t="shared" si="14"/>
        <v>0</v>
      </c>
      <c r="H82" s="8">
        <f t="shared" si="14"/>
        <v>0</v>
      </c>
      <c r="I82" s="8">
        <f t="shared" si="14"/>
        <v>0</v>
      </c>
      <c r="J82" s="8">
        <f t="shared" si="14"/>
        <v>0</v>
      </c>
      <c r="K82" s="8">
        <f t="shared" si="14"/>
        <v>0</v>
      </c>
      <c r="L82" s="8">
        <f t="shared" si="14"/>
        <v>0</v>
      </c>
      <c r="M82" s="8">
        <f t="shared" si="14"/>
        <v>0</v>
      </c>
      <c r="N82" s="8">
        <f t="shared" si="14"/>
        <v>0</v>
      </c>
      <c r="O82" s="8">
        <f t="shared" si="14"/>
        <v>0</v>
      </c>
      <c r="P82" s="8">
        <f t="shared" si="11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5">+C82+C79+C76</f>
        <v>0</v>
      </c>
      <c r="D84" s="4">
        <f t="shared" si="15"/>
        <v>0</v>
      </c>
      <c r="E84" s="4">
        <f t="shared" si="15"/>
        <v>0</v>
      </c>
      <c r="F84" s="4">
        <f t="shared" si="15"/>
        <v>0</v>
      </c>
      <c r="G84" s="4">
        <f t="shared" si="15"/>
        <v>0</v>
      </c>
      <c r="H84" s="4">
        <f t="shared" si="15"/>
        <v>0</v>
      </c>
      <c r="I84" s="4">
        <f t="shared" si="15"/>
        <v>0</v>
      </c>
      <c r="J84" s="4">
        <f t="shared" si="15"/>
        <v>0</v>
      </c>
      <c r="K84" s="4">
        <f t="shared" si="15"/>
        <v>0</v>
      </c>
      <c r="L84" s="4">
        <f t="shared" si="15"/>
        <v>0</v>
      </c>
      <c r="M84" s="4">
        <f t="shared" si="15"/>
        <v>0</v>
      </c>
      <c r="N84" s="4">
        <f t="shared" si="15"/>
        <v>0</v>
      </c>
      <c r="O84" s="4">
        <f t="shared" si="15"/>
        <v>0</v>
      </c>
      <c r="P84" s="8">
        <f t="shared" si="11"/>
        <v>0</v>
      </c>
    </row>
    <row r="86" spans="1:16" x14ac:dyDescent="0.25">
      <c r="A86" s="17" t="s">
        <v>78</v>
      </c>
      <c r="B86" s="18">
        <f t="shared" ref="B86:O86" si="16">+B84+B74</f>
        <v>106001793</v>
      </c>
      <c r="C86" s="18">
        <f t="shared" si="16"/>
        <v>0</v>
      </c>
      <c r="D86" s="18">
        <f t="shared" si="16"/>
        <v>5516463.1499999994</v>
      </c>
      <c r="E86" s="18">
        <f t="shared" si="16"/>
        <v>6376517.1899999995</v>
      </c>
      <c r="F86" s="18">
        <f t="shared" si="16"/>
        <v>6782753.2199999997</v>
      </c>
      <c r="G86" s="18">
        <f t="shared" si="16"/>
        <v>10203308.09</v>
      </c>
      <c r="H86" s="18">
        <f t="shared" si="16"/>
        <v>6772289.54</v>
      </c>
      <c r="I86" s="18">
        <f t="shared" si="16"/>
        <v>6006822.7600000007</v>
      </c>
      <c r="J86" s="18">
        <f>+J84+J74</f>
        <v>8288142.5700000003</v>
      </c>
      <c r="K86" s="18">
        <f t="shared" si="16"/>
        <v>7518133.8900000006</v>
      </c>
      <c r="L86" s="18">
        <f t="shared" si="16"/>
        <v>7969338.5000000009</v>
      </c>
      <c r="M86" s="18">
        <f t="shared" si="16"/>
        <v>8451889.9500000011</v>
      </c>
      <c r="N86" s="18">
        <f t="shared" si="16"/>
        <v>13923088.93</v>
      </c>
      <c r="O86" s="18">
        <f t="shared" si="16"/>
        <v>0</v>
      </c>
      <c r="P86" s="18" t="s">
        <v>114</v>
      </c>
    </row>
    <row r="87" spans="1:16" x14ac:dyDescent="0.25">
      <c r="A87" t="s">
        <v>88</v>
      </c>
      <c r="B87" s="13"/>
      <c r="G87" s="13"/>
      <c r="H87" s="26"/>
      <c r="J87" s="26"/>
      <c r="K87" s="9"/>
    </row>
    <row r="88" spans="1:16" x14ac:dyDescent="0.25">
      <c r="D88" s="26"/>
      <c r="E88" s="13"/>
      <c r="G88" s="13"/>
      <c r="K88" s="13"/>
      <c r="O88" s="26"/>
    </row>
    <row r="89" spans="1:16" x14ac:dyDescent="0.25">
      <c r="M89" s="26"/>
      <c r="O89" s="13"/>
      <c r="P89" s="33"/>
    </row>
    <row r="90" spans="1:16" x14ac:dyDescent="0.25">
      <c r="I90" t="s">
        <v>114</v>
      </c>
    </row>
    <row r="92" spans="1:16" x14ac:dyDescent="0.25">
      <c r="B92" s="22" t="s">
        <v>111</v>
      </c>
      <c r="M92" s="36" t="s">
        <v>93</v>
      </c>
      <c r="N92" s="36"/>
    </row>
    <row r="93" spans="1:16" x14ac:dyDescent="0.25">
      <c r="B93" s="21" t="s">
        <v>90</v>
      </c>
      <c r="M93" s="37" t="s">
        <v>92</v>
      </c>
      <c r="N93" s="37"/>
    </row>
    <row r="94" spans="1:16" x14ac:dyDescent="0.25">
      <c r="B94" s="20" t="s">
        <v>91</v>
      </c>
      <c r="M94" s="35" t="s">
        <v>89</v>
      </c>
      <c r="N94" s="35"/>
    </row>
    <row r="98" spans="1:9" x14ac:dyDescent="0.25">
      <c r="G98" s="35" t="s">
        <v>95</v>
      </c>
      <c r="H98" s="35"/>
      <c r="I98" s="35"/>
    </row>
    <row r="99" spans="1:9" x14ac:dyDescent="0.25">
      <c r="G99" s="34" t="s">
        <v>96</v>
      </c>
      <c r="H99" s="34"/>
      <c r="I99" s="34"/>
    </row>
    <row r="100" spans="1:9" x14ac:dyDescent="0.25">
      <c r="G100" s="35" t="s">
        <v>94</v>
      </c>
      <c r="H100" s="35"/>
      <c r="I100" s="3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2023-12-20T20:03:30Z</dcterms:modified>
</cp:coreProperties>
</file>