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MARZO 2024\"/>
    </mc:Choice>
  </mc:AlternateContent>
  <xr:revisionPtr revIDLastSave="0" documentId="8_{BD57E1DD-3945-4BA5-B01E-978F7E105E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2" l="1"/>
  <c r="O12" i="2"/>
  <c r="N12" i="2"/>
  <c r="N18" i="2"/>
  <c r="O18" i="2"/>
  <c r="O54" i="2"/>
  <c r="O28" i="2"/>
  <c r="M54" i="2"/>
  <c r="N28" i="2"/>
  <c r="M12" i="2"/>
  <c r="M18" i="2"/>
  <c r="M28" i="2"/>
  <c r="L28" i="2"/>
  <c r="L18" i="2"/>
  <c r="L12" i="2"/>
  <c r="K12" i="2" l="1"/>
  <c r="K18" i="2"/>
  <c r="K28" i="2"/>
  <c r="K54" i="2"/>
  <c r="J28" i="2"/>
  <c r="J18" i="2"/>
  <c r="I12" i="2"/>
  <c r="I18" i="2"/>
  <c r="J12" i="2"/>
  <c r="I28" i="2"/>
  <c r="G28" i="2"/>
  <c r="H28" i="2"/>
  <c r="H18" i="2"/>
  <c r="H12" i="2"/>
  <c r="G12" i="2"/>
  <c r="G18" i="2"/>
  <c r="F28" i="2"/>
  <c r="F18" i="2" l="1"/>
  <c r="F12" i="2"/>
  <c r="P25" i="2"/>
  <c r="E18" i="2"/>
  <c r="C54" i="2"/>
  <c r="D54" i="2"/>
  <c r="E54" i="2"/>
  <c r="F54" i="2"/>
  <c r="G54" i="2"/>
  <c r="H54" i="2"/>
  <c r="I54" i="2"/>
  <c r="J54" i="2"/>
  <c r="L54" i="2"/>
  <c r="N54" i="2"/>
  <c r="C28" i="2"/>
  <c r="D28" i="2"/>
  <c r="E12" i="2"/>
  <c r="P14" i="2"/>
  <c r="P15" i="2"/>
  <c r="P16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7" i="2"/>
  <c r="P79" i="2"/>
  <c r="P80" i="2"/>
  <c r="P82" i="2"/>
  <c r="P83" i="2"/>
  <c r="P85" i="2"/>
  <c r="P54" i="2" l="1"/>
  <c r="P17" i="2"/>
  <c r="P13" i="2"/>
  <c r="B28" i="2" l="1"/>
  <c r="B54" i="2"/>
  <c r="B12" i="2"/>
  <c r="B38" i="2"/>
  <c r="D18" i="2" l="1"/>
  <c r="P18" i="2" s="1"/>
  <c r="P19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D64" i="2"/>
  <c r="P64" i="2" s="1"/>
  <c r="B64" i="2"/>
  <c r="C64" i="2"/>
  <c r="B46" i="2"/>
  <c r="C46" i="2"/>
  <c r="D46" i="2"/>
  <c r="P46" i="2" s="1"/>
  <c r="C38" i="2"/>
  <c r="D38" i="2"/>
  <c r="P38" i="2" s="1"/>
  <c r="C18" i="2"/>
  <c r="C12" i="2"/>
  <c r="O76" i="2" l="1"/>
  <c r="P69" i="2"/>
  <c r="J76" i="2"/>
  <c r="P81" i="2"/>
  <c r="E76" i="2"/>
  <c r="P84" i="2"/>
  <c r="P78" i="2"/>
  <c r="P72" i="2"/>
  <c r="G76" i="2"/>
  <c r="M76" i="2"/>
  <c r="P28" i="2"/>
  <c r="L86" i="2"/>
  <c r="B86" i="2"/>
  <c r="D12" i="2"/>
  <c r="P12" i="2" s="1"/>
  <c r="I76" i="2"/>
  <c r="C86" i="2"/>
  <c r="K86" i="2"/>
  <c r="H86" i="2"/>
  <c r="E86" i="2"/>
  <c r="N86" i="2"/>
  <c r="G86" i="2"/>
  <c r="F86" i="2"/>
  <c r="O86" i="2"/>
  <c r="I86" i="2"/>
  <c r="B18" i="2"/>
  <c r="N76" i="2"/>
  <c r="N88" i="2" s="1"/>
  <c r="C76" i="2"/>
  <c r="M86" i="2"/>
  <c r="D86" i="2"/>
  <c r="J86" i="2"/>
  <c r="O88" i="2" l="1"/>
  <c r="J88" i="2"/>
  <c r="D76" i="2"/>
  <c r="D88" i="2" s="1"/>
  <c r="P86" i="2"/>
  <c r="H76" i="2"/>
  <c r="H88" i="2" s="1"/>
  <c r="K76" i="2"/>
  <c r="K88" i="2" s="1"/>
  <c r="G88" i="2"/>
  <c r="L76" i="2"/>
  <c r="L88" i="2" s="1"/>
  <c r="E88" i="2"/>
  <c r="F76" i="2"/>
  <c r="F88" i="2" s="1"/>
  <c r="I88" i="2"/>
  <c r="C88" i="2"/>
  <c r="M88" i="2"/>
  <c r="B76" i="2"/>
  <c r="B88" i="2" s="1"/>
  <c r="P76" i="2" l="1"/>
  <c r="P88" i="2" s="1"/>
</calcChain>
</file>

<file path=xl/sharedStrings.xml><?xml version="1.0" encoding="utf-8"?>
<sst xmlns="http://schemas.openxmlformats.org/spreadsheetml/2006/main" count="115" uniqueCount="115">
  <si>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</si>
  <si>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</si>
  <si>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</si>
  <si>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</si>
  <si>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</si>
  <si>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</si>
  <si>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</si>
  <si>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</si>
  <si>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</si>
  <si>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</si>
  <si>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</si>
  <si>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</si>
  <si>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</si>
  <si>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</si>
  <si>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</si>
  <si>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</si>
  <si>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</si>
  <si>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</si>
  <si>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</si>
  <si>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</si>
  <si>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</si>
  <si>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</si>
  <si>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</si>
  <si>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</si>
  <si>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</si>
  <si>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</si>
  <si>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</si>
  <si>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</si>
  <si>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</si>
  <si>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</si>
  <si>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</si>
  <si>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</si>
  <si>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</si>
  <si>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</si>
  <si>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</si>
  <si>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</si>
  <si>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</si>
  <si>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</si>
  <si>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</si>
  <si>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</si>
  <si>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</si>
  <si>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</si>
  <si>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</si>
  <si>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</si>
  <si>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</si>
  <si>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</si>
  <si>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</si>
  <si>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</si>
  <si>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</si>
  <si>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</si>
  <si>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</si>
  <si>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</si>
  <si>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</si>
  <si>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</si>
  <si>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</si>
  <si>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</si>
  <si>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</si>
  <si>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</si>
  <si>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</si>
  <si>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</si>
  <si>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</si>
  <si>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</si>
  <si>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</si>
  <si>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</si>
  <si>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</si>
  <si>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</si>
  <si>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</si>
  <si>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</si>
  <si>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</si>
  <si>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</si>
  <si>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</si>
  <si>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</si>
  <si>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</si>
  <si>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</si>
  <si>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</si>
  <si>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</si>
  <si>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</si>
  <si>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</si>
  <si>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</si>
  <si>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</si>
  <si>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</si>
  <si>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</si>
  <si>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</si>
  <si>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</si>
  <si>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</si>
  <si>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</si>
  <si>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</si>
  <si>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</si>
  <si>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</si>
  <si>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</si>
  <si>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</si>
  <si>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</si>
  <si>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</si>
  <si>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</si>
  <si>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</si>
  <si>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</si>
  <si>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</si>
  <si>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</si>
  <si>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</si>
  <si>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</si>
  <si>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</si>
  <si>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</si>
  <si>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</si>
  <si>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</si>
  <si>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</si>
  <si>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</si>
  <si>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</si>
  <si>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</si>
  <si>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</si>
  <si>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</si>
  <si>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</si>
  <si>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</si>
  <si>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.</t>
  </si>
  <si>
    <t xml:space="preserve"> 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</si>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</sst>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43" fontId="1" fillId="5" borderId="0" xfId="1" applyFont="1" applyFill="1"/>
    <xf numFmtId="44" fontId="9" fillId="0" borderId="0" xfId="2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1122320</xdr:colOff>
      <xdr:row>0</xdr:row>
      <xdr:rowOff>0</xdr:rowOff>
    </xdr:from>
    <xdr:to>
      <xdr:col>7</xdr:col>
      <xdr:colOff>464633</xdr:colOff>
      <xdr:row>2</xdr:row>
      <xdr:rowOff>84951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4271" y="0"/>
          <a:ext cx="654905" cy="456658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</xdr:row>
      <xdr:rowOff>47625</xdr:rowOff>
    </xdr:from>
    <xdr:to>
      <xdr:col>0</xdr:col>
      <xdr:colOff>974725</xdr:colOff>
      <xdr:row>6</xdr:row>
      <xdr:rowOff>117476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7"/>
  <sheetViews>
    <sheetView showGridLines="0" tabSelected="1" zoomScale="82" zoomScaleNormal="82" zoomScaleSheetLayoutView="57" workbookViewId="0">
      <selection activeCell="C1" sqref="C1"/>
    </sheetView>
  </sheetViews>
  <sheetFormatPr baseColWidth="10" defaultColWidth="9.140625" defaultRowHeight="15" x14ac:dyDescent="0.25"/>
  <cols>
    <col min="1" max="1" width="57.140625" customWidth="1"/>
    <col min="2" max="2" width="21.710937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20.85546875" customWidth="1"/>
    <col min="16" max="16" width="23.28515625" customWidth="1"/>
  </cols>
  <sheetData>
    <row r="3" spans="1:16" ht="28.5" x14ac:dyDescent="0.25">
      <c r="A3" s="44" t="s">
        <v>104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18.75" x14ac:dyDescent="0.25">
      <c r="A4" s="45" t="s">
        <v>103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15.75" x14ac:dyDescent="0.25">
      <c r="A5" s="46" t="s">
        <v>114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.75" x14ac:dyDescent="0.25">
      <c r="A6" s="47" t="s">
        <v>102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.75" x14ac:dyDescent="0.25">
      <c r="A7" s="48" t="s">
        <v>35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9" spans="1:16" x14ac:dyDescent="0.25">
      <c r="A9" s="38" t="s">
        <v>97</v>
      </c>
      <c r="B9" s="39" t="s">
        <v>105</v>
      </c>
      <c r="C9" s="39" t="s">
        <v>36</v>
      </c>
      <c r="D9" s="41" t="s">
        <v>106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6" x14ac:dyDescent="0.25">
      <c r="A10" s="38"/>
      <c r="B10" s="40"/>
      <c r="C10" s="40"/>
      <c r="D10" s="15" t="s">
        <v>79</v>
      </c>
      <c r="E10" s="15" t="s">
        <v>98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99</v>
      </c>
      <c r="L10" s="15" t="s">
        <v>85</v>
      </c>
      <c r="M10" s="15" t="s">
        <v>100</v>
      </c>
      <c r="N10" s="15" t="s">
        <v>101</v>
      </c>
      <c r="O10" s="16" t="s">
        <v>86</v>
      </c>
      <c r="P10" s="15" t="s">
        <v>87</v>
      </c>
    </row>
    <row r="11" spans="1:16" x14ac:dyDescent="0.25">
      <c r="A11" s="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x14ac:dyDescent="0.25">
      <c r="A12" s="2" t="s">
        <v>1</v>
      </c>
      <c r="B12" s="8">
        <f t="shared" ref="B12:H12" si="0">+B13+B14+B15+B16+B17</f>
        <v>66742172</v>
      </c>
      <c r="C12" s="8">
        <f t="shared" si="0"/>
        <v>0</v>
      </c>
      <c r="D12" s="8">
        <f t="shared" si="0"/>
        <v>4491094.1899999995</v>
      </c>
      <c r="E12" s="8">
        <f t="shared" si="0"/>
        <v>4552557.47</v>
      </c>
      <c r="F12" s="8">
        <f t="shared" si="0"/>
        <v>4433751.01</v>
      </c>
      <c r="G12" s="8">
        <f t="shared" si="0"/>
        <v>0</v>
      </c>
      <c r="H12" s="8">
        <f t="shared" si="0"/>
        <v>0</v>
      </c>
      <c r="I12" s="8">
        <f t="shared" ref="I12:M12" si="1">+I13+I14+I15+I16+I17</f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8">
        <f>+N13+N14+N15+N16+N17</f>
        <v>0</v>
      </c>
      <c r="O12" s="8">
        <f>+O13+O14+O15+O16+O17</f>
        <v>0</v>
      </c>
      <c r="P12" s="8">
        <f>+D12+E12+F12+G12+H12+I12+J12+K12+L12+M12+N12+O12</f>
        <v>13477402.67</v>
      </c>
    </row>
    <row r="13" spans="1:16" x14ac:dyDescent="0.25">
      <c r="A13" s="5" t="s">
        <v>2</v>
      </c>
      <c r="B13" s="14">
        <v>50398522</v>
      </c>
      <c r="C13" s="19">
        <v>0</v>
      </c>
      <c r="D13" s="19">
        <v>3722879.3</v>
      </c>
      <c r="E13" s="19">
        <v>3808464.44</v>
      </c>
      <c r="F13" s="19">
        <v>3663716</v>
      </c>
      <c r="G13" s="19"/>
      <c r="H13" s="19"/>
      <c r="I13" s="19"/>
      <c r="J13" s="19"/>
      <c r="K13" s="19"/>
      <c r="L13" s="19"/>
      <c r="M13" s="19"/>
      <c r="N13" s="19"/>
      <c r="O13" s="19"/>
      <c r="P13" s="8">
        <f t="shared" ref="P13:P76" si="2">+D13+E13+F13+G13+H13+I13+J13+K13+L13+M13+N13+O13</f>
        <v>11195059.74</v>
      </c>
    </row>
    <row r="14" spans="1:16" x14ac:dyDescent="0.25">
      <c r="A14" s="5" t="s">
        <v>3</v>
      </c>
      <c r="B14" s="14">
        <v>9963650</v>
      </c>
      <c r="C14" s="19">
        <v>0</v>
      </c>
      <c r="D14" s="19">
        <v>212000</v>
      </c>
      <c r="E14" s="19">
        <v>212000</v>
      </c>
      <c r="F14" s="19">
        <v>212000</v>
      </c>
      <c r="G14" s="19"/>
      <c r="H14" s="19"/>
      <c r="I14" s="19"/>
      <c r="J14" s="19"/>
      <c r="K14" s="19"/>
      <c r="L14" s="19"/>
      <c r="M14" s="19"/>
      <c r="N14" s="19"/>
      <c r="O14" s="19"/>
      <c r="P14" s="8">
        <f t="shared" si="2"/>
        <v>636000</v>
      </c>
    </row>
    <row r="15" spans="1:16" x14ac:dyDescent="0.25">
      <c r="A15" s="5" t="s">
        <v>37</v>
      </c>
      <c r="B15" s="14">
        <v>80000</v>
      </c>
      <c r="C15" s="19">
        <v>0</v>
      </c>
      <c r="D15" s="19">
        <v>7833.6</v>
      </c>
      <c r="E15" s="19">
        <v>21664</v>
      </c>
      <c r="F15" s="19">
        <v>9004.7999999999993</v>
      </c>
      <c r="G15" s="19"/>
      <c r="H15" s="19"/>
      <c r="I15" s="19"/>
      <c r="J15" s="19"/>
      <c r="K15" s="19"/>
      <c r="L15" s="19"/>
      <c r="M15" s="19">
        <v>0</v>
      </c>
      <c r="N15" s="19">
        <v>0</v>
      </c>
      <c r="O15" s="19"/>
      <c r="P15" s="8">
        <f t="shared" si="2"/>
        <v>38502.399999999994</v>
      </c>
    </row>
    <row r="16" spans="1:16" x14ac:dyDescent="0.25">
      <c r="A16" s="5" t="s">
        <v>4</v>
      </c>
      <c r="B16" s="14">
        <v>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f t="shared" si="2"/>
        <v>0</v>
      </c>
    </row>
    <row r="17" spans="1:16" x14ac:dyDescent="0.25">
      <c r="A17" s="5" t="s">
        <v>5</v>
      </c>
      <c r="B17" s="14">
        <v>6300000</v>
      </c>
      <c r="C17" s="19">
        <v>0</v>
      </c>
      <c r="D17" s="19">
        <v>548381.29</v>
      </c>
      <c r="E17" s="19">
        <v>510429.03</v>
      </c>
      <c r="F17" s="19">
        <v>549030.21</v>
      </c>
      <c r="G17" s="19"/>
      <c r="H17" s="19"/>
      <c r="I17" s="19"/>
      <c r="J17" s="19"/>
      <c r="K17" s="19"/>
      <c r="L17" s="19"/>
      <c r="M17" s="19"/>
      <c r="N17" s="19"/>
      <c r="O17" s="19"/>
      <c r="P17" s="8">
        <f t="shared" si="2"/>
        <v>1607840.53</v>
      </c>
    </row>
    <row r="18" spans="1:16" x14ac:dyDescent="0.25">
      <c r="A18" s="2" t="s">
        <v>6</v>
      </c>
      <c r="B18" s="10">
        <f t="shared" ref="B18:C18" si="3">+SUM(B19:B27)</f>
        <v>35026896</v>
      </c>
      <c r="C18" s="10">
        <f t="shared" si="3"/>
        <v>0</v>
      </c>
      <c r="D18" s="10">
        <f t="shared" ref="D18:H18" si="4">+SUM(D19:D27)</f>
        <v>1420321.6800000002</v>
      </c>
      <c r="E18" s="10">
        <f t="shared" si="4"/>
        <v>2432122.14</v>
      </c>
      <c r="F18" s="10">
        <f t="shared" si="4"/>
        <v>2624262.96</v>
      </c>
      <c r="G18" s="10">
        <f t="shared" si="4"/>
        <v>0</v>
      </c>
      <c r="H18" s="10">
        <f t="shared" si="4"/>
        <v>0</v>
      </c>
      <c r="I18" s="10">
        <f t="shared" ref="I18:M18" si="5">+SUM(I19:I27)</f>
        <v>0</v>
      </c>
      <c r="J18" s="10">
        <f t="shared" si="5"/>
        <v>0</v>
      </c>
      <c r="K18" s="10">
        <f t="shared" si="5"/>
        <v>0</v>
      </c>
      <c r="L18" s="10">
        <f t="shared" si="5"/>
        <v>0</v>
      </c>
      <c r="M18" s="10">
        <f t="shared" si="5"/>
        <v>0</v>
      </c>
      <c r="N18" s="10">
        <f>+SUM(N19:N27)</f>
        <v>0</v>
      </c>
      <c r="O18" s="10">
        <f>+SUM(O19:O27)</f>
        <v>0</v>
      </c>
      <c r="P18" s="8">
        <f t="shared" si="2"/>
        <v>6476706.7800000003</v>
      </c>
    </row>
    <row r="19" spans="1:16" x14ac:dyDescent="0.25">
      <c r="A19" s="5" t="s">
        <v>7</v>
      </c>
      <c r="B19" s="14">
        <v>4579309</v>
      </c>
      <c r="C19" s="19">
        <v>0</v>
      </c>
      <c r="D19" s="19">
        <v>238984.94</v>
      </c>
      <c r="E19" s="19">
        <v>419148.1</v>
      </c>
      <c r="F19" s="19">
        <v>241074.19</v>
      </c>
      <c r="G19" s="19"/>
      <c r="H19" s="19"/>
      <c r="I19" s="19"/>
      <c r="J19" s="19"/>
      <c r="K19" s="19"/>
      <c r="L19" s="19"/>
      <c r="M19" s="19"/>
      <c r="N19" s="19"/>
      <c r="O19" s="19"/>
      <c r="P19" s="8">
        <f t="shared" si="2"/>
        <v>899207.23</v>
      </c>
    </row>
    <row r="20" spans="1:16" x14ac:dyDescent="0.25">
      <c r="A20" s="5" t="s">
        <v>8</v>
      </c>
      <c r="B20" s="14">
        <v>884600</v>
      </c>
      <c r="C20" s="19">
        <v>0</v>
      </c>
      <c r="D20" s="19" t="s">
        <v>112</v>
      </c>
      <c r="E20" s="19"/>
      <c r="F20" s="19">
        <v>115050</v>
      </c>
      <c r="G20" s="19">
        <v>0</v>
      </c>
      <c r="H20" s="19">
        <v>0</v>
      </c>
      <c r="I20" s="19"/>
      <c r="J20" s="19"/>
      <c r="K20" s="19"/>
      <c r="L20" s="19">
        <v>0</v>
      </c>
      <c r="M20" s="19">
        <v>0</v>
      </c>
      <c r="N20" s="19"/>
      <c r="O20" s="19"/>
      <c r="P20" s="8">
        <v>0</v>
      </c>
    </row>
    <row r="21" spans="1:16" x14ac:dyDescent="0.25">
      <c r="A21" s="5" t="s">
        <v>9</v>
      </c>
      <c r="B21" s="14">
        <v>2177784</v>
      </c>
      <c r="C21" s="19">
        <v>0</v>
      </c>
      <c r="D21" s="19">
        <v>0</v>
      </c>
      <c r="E21" s="19">
        <v>24363.54</v>
      </c>
      <c r="F21" s="19">
        <v>68516.2</v>
      </c>
      <c r="G21" s="19"/>
      <c r="H21" s="19"/>
      <c r="I21" s="19"/>
      <c r="J21" s="19"/>
      <c r="K21" s="19"/>
      <c r="L21" s="19">
        <v>0</v>
      </c>
      <c r="M21" s="19"/>
      <c r="N21" s="19">
        <v>0</v>
      </c>
      <c r="O21" s="19"/>
      <c r="P21" s="8">
        <f t="shared" si="2"/>
        <v>92879.739999999991</v>
      </c>
    </row>
    <row r="22" spans="1:16" ht="18" customHeight="1" x14ac:dyDescent="0.25">
      <c r="A22" s="5" t="s">
        <v>10</v>
      </c>
      <c r="B22" s="14">
        <v>50000</v>
      </c>
      <c r="C22" s="19">
        <v>0</v>
      </c>
      <c r="D22" s="19">
        <v>24750</v>
      </c>
      <c r="E22" s="19">
        <v>22200</v>
      </c>
      <c r="F22" s="19">
        <v>0</v>
      </c>
      <c r="G22" s="19">
        <v>0</v>
      </c>
      <c r="H22" s="19">
        <v>0</v>
      </c>
      <c r="I22" s="19"/>
      <c r="J22" s="19"/>
      <c r="K22" s="19"/>
      <c r="L22" s="19"/>
      <c r="M22" s="19"/>
      <c r="N22" s="19"/>
      <c r="O22" s="19"/>
      <c r="P22" s="8">
        <f t="shared" si="2"/>
        <v>46950</v>
      </c>
    </row>
    <row r="23" spans="1:16" s="29" customFormat="1" x14ac:dyDescent="0.25">
      <c r="A23" s="27" t="s">
        <v>11</v>
      </c>
      <c r="B23" s="31">
        <v>8861403</v>
      </c>
      <c r="C23" s="28">
        <v>0</v>
      </c>
      <c r="D23" s="28">
        <v>586362.93000000005</v>
      </c>
      <c r="E23" s="28">
        <v>620156.6</v>
      </c>
      <c r="F23" s="28">
        <v>818354.1</v>
      </c>
      <c r="G23" s="28"/>
      <c r="H23" s="28"/>
      <c r="I23" s="28"/>
      <c r="J23" s="28"/>
      <c r="K23" s="28"/>
      <c r="L23" s="28"/>
      <c r="M23" s="28"/>
      <c r="N23" s="28"/>
      <c r="O23" s="28"/>
      <c r="P23" s="8">
        <f t="shared" si="2"/>
        <v>2024873.63</v>
      </c>
    </row>
    <row r="24" spans="1:16" s="29" customFormat="1" x14ac:dyDescent="0.25">
      <c r="A24" s="27" t="s">
        <v>12</v>
      </c>
      <c r="B24" s="31">
        <v>4000000</v>
      </c>
      <c r="C24" s="28">
        <v>0</v>
      </c>
      <c r="D24" s="28">
        <v>300369</v>
      </c>
      <c r="E24" s="28">
        <v>627531.92000000004</v>
      </c>
      <c r="F24" s="28">
        <v>289006.09999999998</v>
      </c>
      <c r="G24" s="28"/>
      <c r="H24" s="28"/>
      <c r="I24" s="28"/>
      <c r="J24" s="28"/>
      <c r="K24" s="28"/>
      <c r="L24" s="28"/>
      <c r="M24" s="28"/>
      <c r="N24" s="28"/>
      <c r="O24" s="28"/>
      <c r="P24" s="8">
        <f t="shared" si="2"/>
        <v>1216907.02</v>
      </c>
    </row>
    <row r="25" spans="1:16" s="29" customFormat="1" ht="30" x14ac:dyDescent="0.25">
      <c r="A25" s="27" t="s">
        <v>13</v>
      </c>
      <c r="B25" s="31">
        <v>967920</v>
      </c>
      <c r="C25" s="28">
        <v>0</v>
      </c>
      <c r="D25" s="28"/>
      <c r="E25" s="28">
        <v>198741.98</v>
      </c>
      <c r="F25" s="28">
        <v>101388.36</v>
      </c>
      <c r="G25" s="28"/>
      <c r="H25" s="28"/>
      <c r="I25" s="28"/>
      <c r="J25" s="28"/>
      <c r="K25" s="28"/>
      <c r="L25" s="28"/>
      <c r="M25" s="28"/>
      <c r="N25" s="28"/>
      <c r="O25" s="28"/>
      <c r="P25" s="8">
        <f t="shared" si="2"/>
        <v>300130.34000000003</v>
      </c>
    </row>
    <row r="26" spans="1:16" s="29" customFormat="1" ht="30" x14ac:dyDescent="0.25">
      <c r="A26" s="27" t="s">
        <v>14</v>
      </c>
      <c r="B26" s="31">
        <v>9359713</v>
      </c>
      <c r="C26" s="28">
        <v>0</v>
      </c>
      <c r="D26" s="28">
        <v>103333.21</v>
      </c>
      <c r="E26" s="28">
        <v>230983.21</v>
      </c>
      <c r="F26" s="28">
        <v>469683.21</v>
      </c>
      <c r="G26" s="28"/>
      <c r="H26" s="28"/>
      <c r="I26" s="28"/>
      <c r="J26" s="28"/>
      <c r="K26" s="28"/>
      <c r="L26" s="28"/>
      <c r="M26" s="28"/>
      <c r="N26" s="28"/>
      <c r="O26" s="28"/>
      <c r="P26" s="8">
        <f t="shared" si="2"/>
        <v>803999.63</v>
      </c>
    </row>
    <row r="27" spans="1:16" s="29" customFormat="1" x14ac:dyDescent="0.25">
      <c r="A27" s="27" t="s">
        <v>38</v>
      </c>
      <c r="B27" s="31">
        <v>4146167</v>
      </c>
      <c r="C27" s="28">
        <v>0</v>
      </c>
      <c r="D27" s="28">
        <v>166521.60000000001</v>
      </c>
      <c r="E27" s="28">
        <v>288996.78999999998</v>
      </c>
      <c r="F27" s="28">
        <v>521190.8</v>
      </c>
      <c r="G27" s="28"/>
      <c r="H27" s="28"/>
      <c r="I27" s="28"/>
      <c r="J27" s="28"/>
      <c r="K27" s="28"/>
      <c r="L27" s="28"/>
      <c r="M27" s="28"/>
      <c r="N27" s="28"/>
      <c r="O27" s="28"/>
      <c r="P27" s="8">
        <f t="shared" si="2"/>
        <v>976709.19</v>
      </c>
    </row>
    <row r="28" spans="1:16" s="29" customFormat="1" x14ac:dyDescent="0.25">
      <c r="A28" s="30" t="s">
        <v>15</v>
      </c>
      <c r="B28" s="32">
        <f t="shared" ref="B28:O28" si="6">+SUM(B29:B37)</f>
        <v>10479899</v>
      </c>
      <c r="C28" s="32">
        <f t="shared" si="6"/>
        <v>0</v>
      </c>
      <c r="D28" s="32">
        <f t="shared" si="6"/>
        <v>12600</v>
      </c>
      <c r="E28" s="32">
        <f t="shared" si="6"/>
        <v>263949.38</v>
      </c>
      <c r="F28" s="32">
        <f t="shared" si="6"/>
        <v>512486.44</v>
      </c>
      <c r="G28" s="32">
        <f t="shared" si="6"/>
        <v>0</v>
      </c>
      <c r="H28" s="32">
        <f t="shared" si="6"/>
        <v>0</v>
      </c>
      <c r="I28" s="32">
        <f t="shared" si="6"/>
        <v>0</v>
      </c>
      <c r="J28" s="32">
        <f t="shared" si="6"/>
        <v>0</v>
      </c>
      <c r="K28" s="32">
        <f t="shared" si="6"/>
        <v>0</v>
      </c>
      <c r="L28" s="32">
        <f t="shared" si="6"/>
        <v>0</v>
      </c>
      <c r="M28" s="32">
        <f t="shared" si="6"/>
        <v>0</v>
      </c>
      <c r="N28" s="32">
        <f t="shared" si="6"/>
        <v>0</v>
      </c>
      <c r="O28" s="32">
        <f t="shared" si="6"/>
        <v>0</v>
      </c>
      <c r="P28" s="8">
        <f t="shared" si="2"/>
        <v>789035.82000000007</v>
      </c>
    </row>
    <row r="29" spans="1:16" s="29" customFormat="1" x14ac:dyDescent="0.25">
      <c r="A29" s="27" t="s">
        <v>16</v>
      </c>
      <c r="B29" s="31">
        <v>471559</v>
      </c>
      <c r="C29" s="28">
        <v>0</v>
      </c>
      <c r="D29" s="28">
        <v>12600</v>
      </c>
      <c r="E29" s="28">
        <v>30728</v>
      </c>
      <c r="F29" s="28"/>
      <c r="G29" s="28">
        <v>0</v>
      </c>
      <c r="H29" s="28"/>
      <c r="I29" s="28"/>
      <c r="J29" s="28"/>
      <c r="K29" s="28"/>
      <c r="L29" s="28"/>
      <c r="M29" s="28"/>
      <c r="N29" s="28"/>
      <c r="O29" s="28"/>
      <c r="P29" s="8">
        <f t="shared" si="2"/>
        <v>43328</v>
      </c>
    </row>
    <row r="30" spans="1:16" x14ac:dyDescent="0.25">
      <c r="A30" s="5" t="s">
        <v>17</v>
      </c>
      <c r="B30" s="14">
        <v>250000</v>
      </c>
      <c r="C30" s="19">
        <v>0</v>
      </c>
      <c r="D30" s="19">
        <v>0</v>
      </c>
      <c r="E30" s="19"/>
      <c r="F30" s="19"/>
      <c r="G30" s="19"/>
      <c r="H30" s="19">
        <v>0</v>
      </c>
      <c r="I30" s="19"/>
      <c r="J30" s="19"/>
      <c r="K30" s="19">
        <v>0</v>
      </c>
      <c r="L30" s="19"/>
      <c r="M30" s="19"/>
      <c r="N30" s="19"/>
      <c r="O30" s="19">
        <v>0</v>
      </c>
      <c r="P30" s="8">
        <f t="shared" si="2"/>
        <v>0</v>
      </c>
    </row>
    <row r="31" spans="1:16" x14ac:dyDescent="0.25">
      <c r="A31" s="5" t="s">
        <v>18</v>
      </c>
      <c r="B31" s="14">
        <v>6122100</v>
      </c>
      <c r="C31" s="19">
        <v>0</v>
      </c>
      <c r="D31" s="19">
        <v>0</v>
      </c>
      <c r="E31" s="19">
        <v>91596</v>
      </c>
      <c r="F31" s="19"/>
      <c r="G31" s="19">
        <v>0</v>
      </c>
      <c r="H31" s="19"/>
      <c r="I31" s="19">
        <v>0</v>
      </c>
      <c r="J31" s="19"/>
      <c r="K31" s="19"/>
      <c r="L31" s="19"/>
      <c r="M31" s="19"/>
      <c r="N31" s="19"/>
      <c r="O31" s="19">
        <v>0</v>
      </c>
      <c r="P31" s="8">
        <f t="shared" si="2"/>
        <v>91596</v>
      </c>
    </row>
    <row r="32" spans="1:16" x14ac:dyDescent="0.25">
      <c r="A32" s="5" t="s">
        <v>19</v>
      </c>
      <c r="B32" s="14">
        <v>0</v>
      </c>
      <c r="C32" s="19">
        <v>0</v>
      </c>
      <c r="D32" s="19">
        <v>0</v>
      </c>
      <c r="E32" s="19"/>
      <c r="F32" s="19">
        <v>0</v>
      </c>
      <c r="G32" s="19"/>
      <c r="H32" s="19"/>
      <c r="I32" s="19"/>
      <c r="J32" s="19"/>
      <c r="K32" s="19"/>
      <c r="L32" s="19"/>
      <c r="M32" s="19"/>
      <c r="N32" s="19"/>
      <c r="O32" s="19">
        <v>0</v>
      </c>
      <c r="P32" s="8">
        <f t="shared" si="2"/>
        <v>0</v>
      </c>
    </row>
    <row r="33" spans="1:16" x14ac:dyDescent="0.25">
      <c r="A33" s="5" t="s">
        <v>20</v>
      </c>
      <c r="B33" s="14">
        <v>45000</v>
      </c>
      <c r="C33" s="19">
        <v>0</v>
      </c>
      <c r="D33" s="19">
        <v>0</v>
      </c>
      <c r="E33" s="19"/>
      <c r="F33" s="19">
        <v>42008</v>
      </c>
      <c r="G33" s="19">
        <v>0</v>
      </c>
      <c r="H33" s="19"/>
      <c r="I33" s="19"/>
      <c r="J33" s="19"/>
      <c r="K33" s="19"/>
      <c r="L33" s="19"/>
      <c r="M33" s="19"/>
      <c r="N33" s="19"/>
      <c r="O33" s="19"/>
      <c r="P33" s="8">
        <f t="shared" si="2"/>
        <v>42008</v>
      </c>
    </row>
    <row r="34" spans="1:16" ht="30" x14ac:dyDescent="0.25">
      <c r="A34" s="5" t="s">
        <v>21</v>
      </c>
      <c r="B34" s="14">
        <v>22600</v>
      </c>
      <c r="C34" s="19">
        <v>0</v>
      </c>
      <c r="D34" s="19">
        <v>0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>
        <v>0</v>
      </c>
      <c r="P34" s="8">
        <f t="shared" si="2"/>
        <v>0</v>
      </c>
    </row>
    <row r="35" spans="1:16" ht="30" x14ac:dyDescent="0.25">
      <c r="A35" s="5" t="s">
        <v>22</v>
      </c>
      <c r="B35" s="14">
        <v>1541800</v>
      </c>
      <c r="C35" s="19">
        <v>0</v>
      </c>
      <c r="D35" s="19">
        <v>0</v>
      </c>
      <c r="E35" s="19"/>
      <c r="F35" s="19">
        <v>360000</v>
      </c>
      <c r="G35" s="19"/>
      <c r="H35" s="19"/>
      <c r="I35" s="19"/>
      <c r="J35" s="19"/>
      <c r="K35" s="19"/>
      <c r="L35" s="19">
        <v>0</v>
      </c>
      <c r="M35" s="19"/>
      <c r="N35" s="19"/>
      <c r="O35" s="19"/>
      <c r="P35" s="8">
        <f t="shared" si="2"/>
        <v>360000</v>
      </c>
    </row>
    <row r="36" spans="1:16" ht="30" x14ac:dyDescent="0.25">
      <c r="A36" s="5" t="s">
        <v>39</v>
      </c>
      <c r="B36" s="14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 x14ac:dyDescent="0.25">
      <c r="A37" s="5" t="s">
        <v>23</v>
      </c>
      <c r="B37" s="14">
        <v>2026840</v>
      </c>
      <c r="C37" s="10"/>
      <c r="D37" s="10">
        <v>0</v>
      </c>
      <c r="E37" s="19">
        <v>141625.38</v>
      </c>
      <c r="F37" s="19">
        <v>110478.44</v>
      </c>
      <c r="G37" s="19"/>
      <c r="H37" s="19"/>
      <c r="I37" s="19"/>
      <c r="J37" s="19"/>
      <c r="K37" s="19">
        <v>0</v>
      </c>
      <c r="L37" s="19"/>
      <c r="M37" s="19"/>
      <c r="N37" s="19"/>
      <c r="O37" s="19"/>
      <c r="P37" s="8">
        <f t="shared" si="2"/>
        <v>252103.82</v>
      </c>
    </row>
    <row r="38" spans="1:16" x14ac:dyDescent="0.25">
      <c r="A38" s="2" t="s">
        <v>24</v>
      </c>
      <c r="B38" s="19">
        <f>+SUM(B39:B45)</f>
        <v>0</v>
      </c>
      <c r="C38" s="19">
        <f>+SUM(C39:C45)</f>
        <v>0</v>
      </c>
      <c r="D38" s="19">
        <f>+SUM(D39:D45)</f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 x14ac:dyDescent="0.25">
      <c r="A39" s="5" t="s">
        <v>25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30" x14ac:dyDescent="0.25">
      <c r="A40" s="5" t="s">
        <v>40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30" x14ac:dyDescent="0.25">
      <c r="A41" s="5" t="s">
        <v>41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ht="30" x14ac:dyDescent="0.25">
      <c r="A42" s="5" t="s">
        <v>42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30" x14ac:dyDescent="0.25">
      <c r="A43" s="5" t="s">
        <v>43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 x14ac:dyDescent="0.25">
      <c r="A44" s="5" t="s">
        <v>26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ht="30" x14ac:dyDescent="0.25">
      <c r="A45" s="5" t="s">
        <v>44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 x14ac:dyDescent="0.25">
      <c r="A46" s="2" t="s">
        <v>45</v>
      </c>
      <c r="B46" s="19">
        <f>+SUM(B47:B53)</f>
        <v>0</v>
      </c>
      <c r="C46" s="19">
        <f>+SUM(C47:C53)</f>
        <v>0</v>
      </c>
      <c r="D46" s="19">
        <f>+SUM(D47:D53)</f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 x14ac:dyDescent="0.25">
      <c r="A47" s="5" t="s">
        <v>46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30" x14ac:dyDescent="0.25">
      <c r="A48" s="5" t="s">
        <v>47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30" x14ac:dyDescent="0.25">
      <c r="A49" s="5" t="s">
        <v>48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ht="30" x14ac:dyDescent="0.25">
      <c r="A50" s="5" t="s">
        <v>49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ht="30" x14ac:dyDescent="0.25">
      <c r="A51" s="5" t="s">
        <v>50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 x14ac:dyDescent="0.25">
      <c r="A52" s="5" t="s">
        <v>51</v>
      </c>
      <c r="B52" s="14">
        <v>0</v>
      </c>
      <c r="C52" s="14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8">
        <f t="shared" si="2"/>
        <v>0</v>
      </c>
    </row>
    <row r="53" spans="1:16" ht="30" x14ac:dyDescent="0.25">
      <c r="A53" s="5" t="s">
        <v>52</v>
      </c>
      <c r="B53" s="14">
        <v>0</v>
      </c>
      <c r="C53" s="14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2"/>
        <v>0</v>
      </c>
    </row>
    <row r="54" spans="1:16" x14ac:dyDescent="0.25">
      <c r="A54" s="2" t="s">
        <v>27</v>
      </c>
      <c r="B54" s="10">
        <f t="shared" ref="B54:N54" si="7">+SUM(B55:B63)</f>
        <v>513500</v>
      </c>
      <c r="C54" s="10">
        <f t="shared" si="7"/>
        <v>0</v>
      </c>
      <c r="D54" s="10">
        <f t="shared" si="7"/>
        <v>0</v>
      </c>
      <c r="E54" s="10">
        <f t="shared" si="7"/>
        <v>0</v>
      </c>
      <c r="F54" s="10">
        <f t="shared" si="7"/>
        <v>0</v>
      </c>
      <c r="G54" s="10">
        <f t="shared" si="7"/>
        <v>0</v>
      </c>
      <c r="H54" s="10">
        <f t="shared" si="7"/>
        <v>0</v>
      </c>
      <c r="I54" s="10">
        <f t="shared" si="7"/>
        <v>0</v>
      </c>
      <c r="J54" s="10">
        <f t="shared" si="7"/>
        <v>0</v>
      </c>
      <c r="K54" s="10">
        <f>+SUM(K55:K63)</f>
        <v>0</v>
      </c>
      <c r="L54" s="10">
        <f t="shared" si="7"/>
        <v>0</v>
      </c>
      <c r="M54" s="10">
        <f>+SUM(M55:M63)</f>
        <v>0</v>
      </c>
      <c r="N54" s="10">
        <f t="shared" si="7"/>
        <v>0</v>
      </c>
      <c r="O54" s="10">
        <f>+SUM(O55:O63)</f>
        <v>0</v>
      </c>
      <c r="P54" s="8">
        <f t="shared" si="2"/>
        <v>0</v>
      </c>
    </row>
    <row r="55" spans="1:16" x14ac:dyDescent="0.25">
      <c r="A55" s="5" t="s">
        <v>28</v>
      </c>
      <c r="B55" s="14">
        <v>200000</v>
      </c>
      <c r="C55" s="19">
        <v>0</v>
      </c>
      <c r="D55" s="19">
        <v>0</v>
      </c>
      <c r="E55" s="19"/>
      <c r="F55" s="19"/>
      <c r="G55" s="19"/>
      <c r="H55" s="19"/>
      <c r="I55" s="19"/>
      <c r="J55" s="19"/>
      <c r="K55" s="19">
        <v>0</v>
      </c>
      <c r="L55" s="19"/>
      <c r="M55" s="19">
        <v>0</v>
      </c>
      <c r="N55" s="19"/>
      <c r="O55" s="19">
        <v>0</v>
      </c>
      <c r="P55" s="8">
        <f t="shared" si="2"/>
        <v>0</v>
      </c>
    </row>
    <row r="56" spans="1:16" x14ac:dyDescent="0.25">
      <c r="A56" s="5" t="s">
        <v>29</v>
      </c>
      <c r="B56" s="14">
        <v>101300</v>
      </c>
      <c r="C56" s="19">
        <v>0</v>
      </c>
      <c r="D56" s="19">
        <v>0</v>
      </c>
      <c r="E56" s="19"/>
      <c r="F56" s="19"/>
      <c r="G56" s="19"/>
      <c r="H56" s="19"/>
      <c r="I56" s="19"/>
      <c r="J56" s="19"/>
      <c r="K56" s="19">
        <v>0</v>
      </c>
      <c r="L56" s="19"/>
      <c r="M56" s="19"/>
      <c r="N56" s="19"/>
      <c r="O56" s="19"/>
      <c r="P56" s="8">
        <f t="shared" si="2"/>
        <v>0</v>
      </c>
    </row>
    <row r="57" spans="1:16" ht="30" x14ac:dyDescent="0.25">
      <c r="A57" s="5" t="s">
        <v>30</v>
      </c>
      <c r="B57" s="14">
        <v>0</v>
      </c>
      <c r="C57" s="14">
        <v>0</v>
      </c>
      <c r="D57" s="19">
        <v>0</v>
      </c>
      <c r="E57" s="19"/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2"/>
        <v>0</v>
      </c>
    </row>
    <row r="58" spans="1:16" ht="30" x14ac:dyDescent="0.25">
      <c r="A58" s="5" t="s">
        <v>31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 x14ac:dyDescent="0.25">
      <c r="A59" s="5" t="s">
        <v>32</v>
      </c>
      <c r="B59" s="14">
        <v>18000</v>
      </c>
      <c r="C59" s="14">
        <v>0</v>
      </c>
      <c r="D59" s="19">
        <v>0</v>
      </c>
      <c r="E59" s="19"/>
      <c r="F59" s="19"/>
      <c r="G59" s="19"/>
      <c r="H59" s="19"/>
      <c r="I59" s="19"/>
      <c r="J59" s="19">
        <v>0</v>
      </c>
      <c r="K59" s="19"/>
      <c r="L59" s="19"/>
      <c r="M59" s="19"/>
      <c r="N59" s="19"/>
      <c r="O59" s="19"/>
      <c r="P59" s="8">
        <f t="shared" si="2"/>
        <v>0</v>
      </c>
    </row>
    <row r="60" spans="1:16" x14ac:dyDescent="0.25">
      <c r="A60" s="5" t="s">
        <v>53</v>
      </c>
      <c r="B60" s="14">
        <v>0</v>
      </c>
      <c r="C60" s="14">
        <v>0</v>
      </c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2"/>
        <v>0</v>
      </c>
    </row>
    <row r="61" spans="1:16" x14ac:dyDescent="0.25">
      <c r="A61" s="5" t="s">
        <v>54</v>
      </c>
      <c r="B61" s="14">
        <v>0</v>
      </c>
      <c r="C61" s="14">
        <v>0</v>
      </c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8">
        <f t="shared" si="2"/>
        <v>0</v>
      </c>
    </row>
    <row r="62" spans="1:16" x14ac:dyDescent="0.25">
      <c r="A62" s="5" t="s">
        <v>33</v>
      </c>
      <c r="B62" s="14">
        <v>194200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8">
        <f t="shared" si="2"/>
        <v>0</v>
      </c>
    </row>
    <row r="63" spans="1:16" ht="30" x14ac:dyDescent="0.25">
      <c r="A63" s="5" t="s">
        <v>55</v>
      </c>
      <c r="B63" s="8">
        <v>0</v>
      </c>
      <c r="C63" s="8">
        <v>0</v>
      </c>
      <c r="D63" s="10">
        <v>0</v>
      </c>
      <c r="E63" s="19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>
        <f t="shared" si="2"/>
        <v>0</v>
      </c>
    </row>
    <row r="64" spans="1:16" x14ac:dyDescent="0.25">
      <c r="A64" s="2" t="s">
        <v>56</v>
      </c>
      <c r="B64" s="10">
        <f>+SUM(B65:B68)</f>
        <v>0</v>
      </c>
      <c r="C64" s="10">
        <f>+SUM(C65:C68)</f>
        <v>0</v>
      </c>
      <c r="D64" s="10">
        <f>+SUM(D65:D68)</f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>
        <f t="shared" si="2"/>
        <v>0</v>
      </c>
    </row>
    <row r="65" spans="1:16" x14ac:dyDescent="0.25">
      <c r="A65" s="5" t="s">
        <v>57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 x14ac:dyDescent="0.25">
      <c r="A66" s="5" t="s">
        <v>58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 x14ac:dyDescent="0.25">
      <c r="A67" s="5" t="s">
        <v>59</v>
      </c>
      <c r="B67" s="14">
        <v>0</v>
      </c>
      <c r="C67" s="14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8">
        <f t="shared" si="2"/>
        <v>0</v>
      </c>
    </row>
    <row r="68" spans="1:16" ht="30" x14ac:dyDescent="0.25">
      <c r="A68" s="5" t="s">
        <v>60</v>
      </c>
      <c r="B68" s="14">
        <v>0</v>
      </c>
      <c r="C68" s="14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8">
        <f t="shared" si="2"/>
        <v>0</v>
      </c>
    </row>
    <row r="69" spans="1:16" ht="30" x14ac:dyDescent="0.25">
      <c r="A69" s="2" t="s">
        <v>61</v>
      </c>
      <c r="B69" s="10">
        <f>+SUM(B70:B71)</f>
        <v>0</v>
      </c>
      <c r="C69" s="10">
        <f t="shared" ref="C69:O69" si="8">+SUM(C70:C71)</f>
        <v>0</v>
      </c>
      <c r="D69" s="10">
        <f t="shared" si="8"/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8">
        <f t="shared" si="2"/>
        <v>0</v>
      </c>
    </row>
    <row r="70" spans="1:16" x14ac:dyDescent="0.25">
      <c r="A70" s="5" t="s">
        <v>62</v>
      </c>
      <c r="B70" s="14">
        <v>0</v>
      </c>
      <c r="C70" s="14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8">
        <f t="shared" si="2"/>
        <v>0</v>
      </c>
    </row>
    <row r="71" spans="1:16" ht="30" x14ac:dyDescent="0.25">
      <c r="A71" s="5" t="s">
        <v>63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 x14ac:dyDescent="0.25">
      <c r="A72" s="2" t="s">
        <v>64</v>
      </c>
      <c r="B72" s="10">
        <f>+SUM(B73:B75)</f>
        <v>0</v>
      </c>
      <c r="C72" s="10">
        <f t="shared" ref="C72:O72" si="9">+SUM(C73:C75)</f>
        <v>0</v>
      </c>
      <c r="D72" s="10">
        <f t="shared" si="9"/>
        <v>0</v>
      </c>
      <c r="E72" s="10">
        <f t="shared" si="9"/>
        <v>0</v>
      </c>
      <c r="F72" s="10">
        <f t="shared" si="9"/>
        <v>0</v>
      </c>
      <c r="G72" s="10">
        <f t="shared" si="9"/>
        <v>0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si="9"/>
        <v>0</v>
      </c>
      <c r="N72" s="10">
        <f t="shared" si="9"/>
        <v>0</v>
      </c>
      <c r="O72" s="10">
        <f t="shared" si="9"/>
        <v>0</v>
      </c>
      <c r="P72" s="8">
        <f t="shared" si="2"/>
        <v>0</v>
      </c>
    </row>
    <row r="73" spans="1:16" x14ac:dyDescent="0.25">
      <c r="A73" s="5" t="s">
        <v>65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 x14ac:dyDescent="0.25">
      <c r="A74" s="5" t="s">
        <v>66</v>
      </c>
      <c r="B74" s="14">
        <v>0</v>
      </c>
      <c r="C74" s="14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8">
        <f t="shared" si="2"/>
        <v>0</v>
      </c>
    </row>
    <row r="75" spans="1:16" ht="30" x14ac:dyDescent="0.25">
      <c r="A75" s="5" t="s">
        <v>67</v>
      </c>
      <c r="B75" s="14">
        <v>0</v>
      </c>
      <c r="C75" s="14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8">
        <f t="shared" si="2"/>
        <v>0</v>
      </c>
    </row>
    <row r="76" spans="1:16" x14ac:dyDescent="0.25">
      <c r="A76" s="6" t="s">
        <v>34</v>
      </c>
      <c r="B76" s="11">
        <f t="shared" ref="B76:O76" si="10">+B72+B69+B64+B54+B46+B38+B28+B18+B12</f>
        <v>112762467</v>
      </c>
      <c r="C76" s="11">
        <f t="shared" si="10"/>
        <v>0</v>
      </c>
      <c r="D76" s="11">
        <f t="shared" si="10"/>
        <v>5924015.8699999992</v>
      </c>
      <c r="E76" s="11">
        <f t="shared" si="10"/>
        <v>7248628.9900000002</v>
      </c>
      <c r="F76" s="11">
        <f t="shared" si="10"/>
        <v>7570500.4100000001</v>
      </c>
      <c r="G76" s="11">
        <f t="shared" si="10"/>
        <v>0</v>
      </c>
      <c r="H76" s="11">
        <f t="shared" si="10"/>
        <v>0</v>
      </c>
      <c r="I76" s="11">
        <f t="shared" si="10"/>
        <v>0</v>
      </c>
      <c r="J76" s="11">
        <f t="shared" si="10"/>
        <v>0</v>
      </c>
      <c r="K76" s="11">
        <f t="shared" si="10"/>
        <v>0</v>
      </c>
      <c r="L76" s="11">
        <f t="shared" si="10"/>
        <v>0</v>
      </c>
      <c r="M76" s="11">
        <f t="shared" si="10"/>
        <v>0</v>
      </c>
      <c r="N76" s="11">
        <f t="shared" si="10"/>
        <v>0</v>
      </c>
      <c r="O76" s="11">
        <f t="shared" si="10"/>
        <v>0</v>
      </c>
      <c r="P76" s="8">
        <f t="shared" si="2"/>
        <v>20743145.27</v>
      </c>
    </row>
    <row r="77" spans="1:16" x14ac:dyDescent="0.25">
      <c r="A77" s="1" t="s">
        <v>68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8">
        <f t="shared" ref="P77:P86" si="11">+D77+E77+F77+G77+H77+I77+J77+K77+L77+M77+N77+O77</f>
        <v>0</v>
      </c>
    </row>
    <row r="78" spans="1:16" x14ac:dyDescent="0.25">
      <c r="A78" s="2" t="s">
        <v>69</v>
      </c>
      <c r="B78" s="8">
        <f>+SUM(B79:B80)</f>
        <v>0</v>
      </c>
      <c r="C78" s="8">
        <f t="shared" ref="C78:O78" si="12">+SUM(C79:C80)</f>
        <v>0</v>
      </c>
      <c r="D78" s="8">
        <f t="shared" si="12"/>
        <v>0</v>
      </c>
      <c r="E78" s="8">
        <f t="shared" si="12"/>
        <v>0</v>
      </c>
      <c r="F78" s="8">
        <f t="shared" si="12"/>
        <v>0</v>
      </c>
      <c r="G78" s="8">
        <f t="shared" si="12"/>
        <v>0</v>
      </c>
      <c r="H78" s="8">
        <f t="shared" si="12"/>
        <v>0</v>
      </c>
      <c r="I78" s="8">
        <f t="shared" si="12"/>
        <v>0</v>
      </c>
      <c r="J78" s="8">
        <f t="shared" si="12"/>
        <v>0</v>
      </c>
      <c r="K78" s="8">
        <f t="shared" si="12"/>
        <v>0</v>
      </c>
      <c r="L78" s="8">
        <f t="shared" si="12"/>
        <v>0</v>
      </c>
      <c r="M78" s="8">
        <f t="shared" si="12"/>
        <v>0</v>
      </c>
      <c r="N78" s="8">
        <f t="shared" si="12"/>
        <v>0</v>
      </c>
      <c r="O78" s="8">
        <f t="shared" si="12"/>
        <v>0</v>
      </c>
      <c r="P78" s="8">
        <f t="shared" si="11"/>
        <v>0</v>
      </c>
    </row>
    <row r="79" spans="1:16" x14ac:dyDescent="0.25">
      <c r="A79" s="5" t="s">
        <v>70</v>
      </c>
      <c r="B79" s="3">
        <v>0</v>
      </c>
      <c r="C79" s="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8">
        <f t="shared" si="11"/>
        <v>0</v>
      </c>
    </row>
    <row r="80" spans="1:16" ht="30" x14ac:dyDescent="0.25">
      <c r="A80" s="5" t="s">
        <v>71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 x14ac:dyDescent="0.25">
      <c r="A81" s="2" t="s">
        <v>72</v>
      </c>
      <c r="B81" s="8">
        <f>+SUM(B82:B83)</f>
        <v>0</v>
      </c>
      <c r="C81" s="8">
        <f t="shared" ref="C81:O81" si="13">+SUM(C82:C83)</f>
        <v>0</v>
      </c>
      <c r="D81" s="8">
        <f t="shared" si="13"/>
        <v>0</v>
      </c>
      <c r="E81" s="8">
        <f t="shared" si="13"/>
        <v>0</v>
      </c>
      <c r="F81" s="8">
        <f t="shared" si="13"/>
        <v>0</v>
      </c>
      <c r="G81" s="8">
        <f t="shared" si="13"/>
        <v>0</v>
      </c>
      <c r="H81" s="8">
        <f t="shared" si="13"/>
        <v>0</v>
      </c>
      <c r="I81" s="8">
        <f t="shared" si="13"/>
        <v>0</v>
      </c>
      <c r="J81" s="8">
        <f t="shared" si="13"/>
        <v>0</v>
      </c>
      <c r="K81" s="8">
        <f t="shared" si="13"/>
        <v>0</v>
      </c>
      <c r="L81" s="8">
        <f t="shared" si="13"/>
        <v>0</v>
      </c>
      <c r="M81" s="8">
        <f t="shared" si="13"/>
        <v>0</v>
      </c>
      <c r="N81" s="8">
        <f t="shared" si="13"/>
        <v>0</v>
      </c>
      <c r="O81" s="8">
        <f t="shared" si="13"/>
        <v>0</v>
      </c>
      <c r="P81" s="8">
        <f t="shared" si="11"/>
        <v>0</v>
      </c>
    </row>
    <row r="82" spans="1:16" x14ac:dyDescent="0.25">
      <c r="A82" s="5" t="s">
        <v>73</v>
      </c>
      <c r="B82" s="3">
        <v>0</v>
      </c>
      <c r="C82" s="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8">
        <f t="shared" si="11"/>
        <v>0</v>
      </c>
    </row>
    <row r="83" spans="1:16" x14ac:dyDescent="0.25">
      <c r="A83" s="5" t="s">
        <v>74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 x14ac:dyDescent="0.25">
      <c r="A84" s="2" t="s">
        <v>75</v>
      </c>
      <c r="B84" s="8">
        <f>+SUM(B85)</f>
        <v>0</v>
      </c>
      <c r="C84" s="8">
        <f t="shared" ref="C84:O84" si="14">+SUM(C85)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1"/>
        <v>0</v>
      </c>
    </row>
    <row r="85" spans="1:16" x14ac:dyDescent="0.25">
      <c r="A85" s="5" t="s">
        <v>76</v>
      </c>
      <c r="B85" s="3">
        <v>0</v>
      </c>
      <c r="C85" s="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8">
        <f t="shared" si="11"/>
        <v>0</v>
      </c>
    </row>
    <row r="86" spans="1:16" x14ac:dyDescent="0.25">
      <c r="A86" s="6" t="s">
        <v>77</v>
      </c>
      <c r="B86" s="4">
        <f>+B84+B81+B78</f>
        <v>0</v>
      </c>
      <c r="C86" s="4">
        <f t="shared" ref="C86:O86" si="15">+C84+C81+C78</f>
        <v>0</v>
      </c>
      <c r="D86" s="4">
        <f t="shared" si="15"/>
        <v>0</v>
      </c>
      <c r="E86" s="4">
        <f t="shared" si="15"/>
        <v>0</v>
      </c>
      <c r="F86" s="4">
        <f t="shared" si="15"/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8">
        <f t="shared" si="11"/>
        <v>0</v>
      </c>
    </row>
    <row r="88" spans="1:16" x14ac:dyDescent="0.25">
      <c r="A88" s="17" t="s">
        <v>78</v>
      </c>
      <c r="B88" s="18">
        <f t="shared" ref="B88:M88" si="16">+B86+B76</f>
        <v>112762467</v>
      </c>
      <c r="C88" s="18">
        <f t="shared" si="16"/>
        <v>0</v>
      </c>
      <c r="D88" s="18">
        <f t="shared" si="16"/>
        <v>5924015.8699999992</v>
      </c>
      <c r="E88" s="18">
        <f t="shared" si="16"/>
        <v>7248628.9900000002</v>
      </c>
      <c r="F88" s="18">
        <f t="shared" si="16"/>
        <v>7570500.4100000001</v>
      </c>
      <c r="G88" s="18">
        <f t="shared" si="16"/>
        <v>0</v>
      </c>
      <c r="H88" s="18">
        <f t="shared" si="16"/>
        <v>0</v>
      </c>
      <c r="I88" s="18">
        <f t="shared" si="16"/>
        <v>0</v>
      </c>
      <c r="J88" s="18">
        <f>+J86+J76</f>
        <v>0</v>
      </c>
      <c r="K88" s="18">
        <f t="shared" si="16"/>
        <v>0</v>
      </c>
      <c r="L88" s="18">
        <f t="shared" si="16"/>
        <v>0</v>
      </c>
      <c r="M88" s="18">
        <f t="shared" si="16"/>
        <v>0</v>
      </c>
      <c r="N88" s="18">
        <f>+N86+N76</f>
        <v>0</v>
      </c>
      <c r="O88" s="18">
        <f>+O86+O76</f>
        <v>0</v>
      </c>
      <c r="P88" s="18">
        <f>+P86+P76</f>
        <v>20743145.27</v>
      </c>
    </row>
    <row r="89" spans="1:16" x14ac:dyDescent="0.25">
      <c r="A89" t="s">
        <v>88</v>
      </c>
      <c r="B89" s="13"/>
      <c r="F89" s="13"/>
      <c r="G89" s="13"/>
      <c r="H89" s="26"/>
      <c r="J89" s="26"/>
      <c r="K89" s="9"/>
      <c r="M89" s="13"/>
      <c r="O89" s="26"/>
    </row>
    <row r="90" spans="1:16" x14ac:dyDescent="0.25">
      <c r="D90" s="26"/>
      <c r="E90" s="13"/>
      <c r="F90" s="13"/>
      <c r="G90" s="13"/>
      <c r="K90" s="13"/>
      <c r="O90" s="26"/>
    </row>
    <row r="91" spans="1:16" x14ac:dyDescent="0.25">
      <c r="M91" s="26"/>
      <c r="O91" s="13"/>
      <c r="P91" s="33"/>
    </row>
    <row r="92" spans="1:16" x14ac:dyDescent="0.25">
      <c r="I92" t="s">
        <v>113</v>
      </c>
    </row>
    <row r="94" spans="1:16" x14ac:dyDescent="0.25">
      <c r="B94" s="22" t="s">
        <v>111</v>
      </c>
      <c r="M94" s="36" t="s">
        <v>93</v>
      </c>
      <c r="N94" s="36"/>
    </row>
    <row r="95" spans="1:16" x14ac:dyDescent="0.25">
      <c r="B95" s="21" t="s">
        <v>90</v>
      </c>
      <c r="M95" s="37" t="s">
        <v>92</v>
      </c>
      <c r="N95" s="37"/>
    </row>
    <row r="96" spans="1:16" x14ac:dyDescent="0.25">
      <c r="B96" s="20" t="s">
        <v>91</v>
      </c>
      <c r="M96" s="35" t="s">
        <v>89</v>
      </c>
      <c r="N96" s="35"/>
    </row>
    <row r="100" spans="1:9" x14ac:dyDescent="0.25">
      <c r="G100" s="35" t="s">
        <v>95</v>
      </c>
      <c r="H100" s="35"/>
      <c r="I100" s="35"/>
    </row>
    <row r="101" spans="1:9" x14ac:dyDescent="0.25">
      <c r="G101" s="34" t="s">
        <v>96</v>
      </c>
      <c r="H101" s="34"/>
      <c r="I101" s="34"/>
    </row>
    <row r="102" spans="1:9" x14ac:dyDescent="0.25">
      <c r="G102" s="35" t="s">
        <v>94</v>
      </c>
      <c r="H102" s="35"/>
      <c r="I102" s="35"/>
    </row>
    <row r="104" spans="1:9" x14ac:dyDescent="0.25">
      <c r="A104" s="23" t="s">
        <v>107</v>
      </c>
    </row>
    <row r="105" spans="1:9" x14ac:dyDescent="0.25">
      <c r="A105" s="24" t="s">
        <v>108</v>
      </c>
    </row>
    <row r="106" spans="1:9" x14ac:dyDescent="0.25">
      <c r="A106" s="25" t="s">
        <v>109</v>
      </c>
    </row>
    <row r="107" spans="1:9" x14ac:dyDescent="0.25">
      <c r="A107" t="s">
        <v>110</v>
      </c>
    </row>
  </sheetData>
  <mergeCells count="15">
    <mergeCell ref="A3:P3"/>
    <mergeCell ref="A4:P4"/>
    <mergeCell ref="A5:P5"/>
    <mergeCell ref="A6:P6"/>
    <mergeCell ref="A7:P7"/>
    <mergeCell ref="A9:A10"/>
    <mergeCell ref="B9:B10"/>
    <mergeCell ref="C9:C10"/>
    <mergeCell ref="D9:P9"/>
    <mergeCell ref="G100:I100"/>
    <mergeCell ref="G101:I101"/>
    <mergeCell ref="G102:I102"/>
    <mergeCell ref="M94:N94"/>
    <mergeCell ref="M95:N95"/>
    <mergeCell ref="M96:N96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9" max="15" man="1"/>
  </rowBreaks>
  <ignoredErrors>
    <ignoredError sqref="C64:D64 C69 B78:C78 B81:C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INM 365-02 - DEJ</cp:lastModifiedBy>
  <cp:lastPrinted>2023-08-08T19:52:59Z</cp:lastPrinted>
  <dcterms:created xsi:type="dcterms:W3CDTF">2018-04-17T18:57:16Z</dcterms:created>
  <dcterms:modified xsi:type="dcterms:W3CDTF">2024-04-22T19:37:50Z</dcterms:modified>
</cp:coreProperties>
</file>