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ai\Desktop\AÑO 2022\AGOSTO 2022\"/>
    </mc:Choice>
  </mc:AlternateContent>
  <xr:revisionPtr revIDLastSave="0" documentId="8_{5EA70E86-1A94-4B6B-A129-AE3ED0964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2" l="1"/>
  <c r="K26" i="2" s="1"/>
  <c r="K25" i="2"/>
  <c r="K24" i="2"/>
  <c r="K16" i="2"/>
  <c r="K23" i="2"/>
  <c r="K17" i="2"/>
  <c r="K15" i="2"/>
  <c r="K11" i="2"/>
  <c r="J35" i="2"/>
  <c r="J25" i="2"/>
  <c r="J24" i="2"/>
  <c r="J23" i="2"/>
  <c r="J21" i="2"/>
  <c r="J18" i="2"/>
  <c r="J16" i="2" s="1"/>
  <c r="J17" i="2"/>
  <c r="J15" i="2"/>
  <c r="J11" i="2"/>
  <c r="I53" i="2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P22" i="2" s="1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J26" i="2"/>
  <c r="I26" i="2"/>
  <c r="H26" i="2"/>
  <c r="L16" i="2"/>
  <c r="L10" i="2"/>
  <c r="K10" i="2"/>
  <c r="J10" i="2"/>
  <c r="I10" i="2"/>
  <c r="G10" i="2"/>
  <c r="F10" i="2"/>
  <c r="C10" i="2"/>
  <c r="G16" i="2" l="1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<sst xmlns="http://schemas.openxmlformats.org/spreadsheetml/2006/main" count="113" uniqueCount="113">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</sst>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zoomScale="70" zoomScaleNormal="70" zoomScaleSheetLayoutView="70" workbookViewId="0">
      <selection activeCell="E19" sqref="E19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98</v>
      </c>
      <c r="B7" s="40" t="s">
        <v>106</v>
      </c>
      <c r="C7" s="40" t="s">
        <v>36</v>
      </c>
      <c r="D7" s="42" t="s">
        <v>107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s="18" customFormat="1" x14ac:dyDescent="0.25">
      <c r="A8" s="39"/>
      <c r="B8" s="41"/>
      <c r="C8" s="41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4540234.38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41993989.799999997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f>3445850+145000+244750+110000+34610.06</f>
        <v>3980210.06</v>
      </c>
      <c r="J11" s="21">
        <f>3260850+145000+252000+148000+22611.91</f>
        <v>3828461.91</v>
      </c>
      <c r="K11" s="21">
        <f>3370850+88000+145000+48000+110000</f>
        <v>3761850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31195671.369999997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217000</v>
      </c>
      <c r="J12" s="21">
        <v>217000</v>
      </c>
      <c r="K12" s="21">
        <v>217000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6182229.1699999999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f>273548.16+280137.6+35361.15</f>
        <v>589046.91</v>
      </c>
      <c r="J15" s="21">
        <f>263639.88+270215.35+35472.8</f>
        <v>569328.03</v>
      </c>
      <c r="K15" s="21">
        <f>260520.28+267091.35+33772.75</f>
        <v>561384.38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4616089.26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4085930.2300000004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23947148.609999999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f>268336.04+16060.72+3746</f>
        <v>288142.75999999995</v>
      </c>
      <c r="J17" s="26">
        <f>273407.07+16060.75</f>
        <v>289467.82</v>
      </c>
      <c r="K17" s="26">
        <f>280804.96+16080.99+2737.6+7698</f>
        <v>307321.55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2813906.6199999992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37999.980000000003</v>
      </c>
      <c r="J18" s="26">
        <f>6333.33+78694</f>
        <v>85027.33</v>
      </c>
      <c r="K18" s="26">
        <v>6333.33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703491.97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277900</v>
      </c>
      <c r="J19" s="26">
        <v>316150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854250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f>1316896.13+65978.99</f>
        <v>1382875.1199999999</v>
      </c>
      <c r="J21" s="26">
        <f>1099550.49+312943.71</f>
        <v>1412494.2</v>
      </c>
      <c r="K21" s="26">
        <v>545440.11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5007230.3600000003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265721.34999999998</v>
      </c>
      <c r="J22" s="26">
        <v>253685.29</v>
      </c>
      <c r="K22" s="26">
        <v>262206.01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2235761.37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f>36439.33+32179.3+22687.08</f>
        <v>91305.71</v>
      </c>
      <c r="J23" s="26">
        <f>36439.33+106141+47560.78</f>
        <v>190141.11000000002</v>
      </c>
      <c r="K23" s="26">
        <f>72878.66+1184.78</f>
        <v>74063.44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850125.66999999993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f>33040+84999.99+141883.2+87075+171312.4+581956.78</f>
        <v>1100267.3700000001</v>
      </c>
      <c r="J24" s="26">
        <f>34810+141600+134559.99-75449.2+53100+197150+251311.57+315071.59</f>
        <v>1052153.95</v>
      </c>
      <c r="K24" s="26">
        <f>13422.5+295970+1744735.22</f>
        <v>2054127.72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8727427.0999999996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f>35400+115286</f>
        <v>150686</v>
      </c>
      <c r="J25" s="26">
        <f>329470+76906.5+323279.7</f>
        <v>729656.2</v>
      </c>
      <c r="K25" s="26">
        <f>200000+215037.3+421400.77</f>
        <v>836438.07000000007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2754955.52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483529.92</v>
      </c>
      <c r="K26" s="11">
        <f t="shared" si="4"/>
        <v>241004.46000000002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2786203.7699999996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49356.800000000003</v>
      </c>
      <c r="K27" s="26">
        <v>8430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207580.49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126850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426949.96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92061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507742.52999999997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283.2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283.2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219959.5</v>
      </c>
      <c r="J33" s="26">
        <v>11151</v>
      </c>
      <c r="K33" s="26">
        <v>885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435270.15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f>87907.64+79909.98+20284.2+8909+71921+149488.3+4602</f>
        <v>423022.12</v>
      </c>
      <c r="K35" s="26">
        <f>51872.8+1872.66+50810.8</f>
        <v>104556.26000000001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1179085.8899999999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18956.7</v>
      </c>
      <c r="K52" s="11">
        <f t="shared" si="10"/>
        <v>89632.8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1463846.69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f>5074+38350+56709.03</f>
        <v>100133.03</v>
      </c>
      <c r="J53" s="26">
        <v>18956.7</v>
      </c>
      <c r="K53" s="26">
        <v>89632.8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501143.69000000006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44368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55047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590000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885000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9446052.4600000009</v>
      </c>
      <c r="K74" s="13">
        <f t="shared" si="15"/>
        <v>8956801.870000001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70191188.870000005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9427676.790000001</v>
      </c>
      <c r="J87" s="25">
        <f t="shared" si="20"/>
        <v>9446052.4600000009</v>
      </c>
      <c r="K87" s="25">
        <f t="shared" si="20"/>
        <v>8956801.870000001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70191188.870000005</v>
      </c>
    </row>
    <row r="88" spans="1:16" x14ac:dyDescent="0.25">
      <c r="A88" s="18" t="s">
        <v>88</v>
      </c>
      <c r="B88" s="16"/>
    </row>
    <row r="89" spans="1:16" x14ac:dyDescent="0.25">
      <c r="K89" s="16"/>
    </row>
    <row r="93" spans="1:16" x14ac:dyDescent="0.25">
      <c r="B93" s="30" t="s">
        <v>90</v>
      </c>
      <c r="M93" s="47" t="s">
        <v>94</v>
      </c>
      <c r="N93" s="47"/>
    </row>
    <row r="94" spans="1:16" x14ac:dyDescent="0.25">
      <c r="B94" s="29" t="s">
        <v>91</v>
      </c>
      <c r="M94" s="48" t="s">
        <v>93</v>
      </c>
      <c r="N94" s="48"/>
    </row>
    <row r="95" spans="1:16" x14ac:dyDescent="0.25">
      <c r="B95" s="28" t="s">
        <v>92</v>
      </c>
      <c r="M95" s="45" t="s">
        <v>89</v>
      </c>
      <c r="N95" s="45"/>
    </row>
    <row r="99" spans="1:9" x14ac:dyDescent="0.25">
      <c r="G99" s="45" t="s">
        <v>96</v>
      </c>
      <c r="H99" s="45"/>
      <c r="I99" s="45"/>
    </row>
    <row r="100" spans="1:9" x14ac:dyDescent="0.25">
      <c r="G100" s="46" t="s">
        <v>97</v>
      </c>
      <c r="H100" s="46"/>
      <c r="I100" s="46"/>
    </row>
    <row r="101" spans="1:9" x14ac:dyDescent="0.25">
      <c r="G101" s="45" t="s">
        <v>95</v>
      </c>
      <c r="H101" s="45"/>
      <c r="I101" s="4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G100:I100"/>
    <mergeCell ref="G101:I101"/>
    <mergeCell ref="M93:N93"/>
    <mergeCell ref="M94:N94"/>
    <mergeCell ref="M95:N95"/>
    <mergeCell ref="A7:A8"/>
    <mergeCell ref="B7:B8"/>
    <mergeCell ref="C7:C8"/>
    <mergeCell ref="D7:P7"/>
    <mergeCell ref="G99:I99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2022-09-12T15:42:42Z</dcterms:modified>
</cp:coreProperties>
</file>