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uela\Desktop\RAI\2018\JUNIO\"/>
    </mc:Choice>
  </mc:AlternateContent>
  <xr:revisionPtr revIDLastSave="0" documentId="10_ncr:8100000_{B455C2F0-80ED-4946-BC9C-50288D378799}" xr6:coauthVersionLast="34" xr6:coauthVersionMax="34" xr10:uidLastSave="{00000000-0000-0000-0000-000000000000}"/>
  <bookViews>
    <workbookView xWindow="0" yWindow="0" windowWidth="20490" windowHeight="7545" xr2:uid="{5E9D4D4B-B9E4-4368-ACC8-C56BA89583EE}"/>
  </bookViews>
  <sheets>
    <sheet name="EJ" sheetId="2" r:id="rId1"/>
    <sheet name="MENSUAL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3" l="1"/>
  <c r="N95" i="3"/>
  <c r="M95" i="3"/>
  <c r="L95" i="3"/>
  <c r="K95" i="3"/>
  <c r="J95" i="3"/>
  <c r="I95" i="3"/>
  <c r="H95" i="3"/>
  <c r="G95" i="3"/>
  <c r="F95" i="3"/>
  <c r="V7" i="3" s="1"/>
  <c r="E95" i="3"/>
  <c r="D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R45" i="3" s="1"/>
  <c r="S45" i="3" s="1"/>
  <c r="P44" i="3"/>
  <c r="P43" i="3"/>
  <c r="P42" i="3"/>
  <c r="P41" i="3"/>
  <c r="R41" i="3" s="1"/>
  <c r="S41" i="3" s="1"/>
  <c r="P40" i="3"/>
  <c r="P39" i="3"/>
  <c r="R38" i="3"/>
  <c r="S38" i="3" s="1"/>
  <c r="P38" i="3"/>
  <c r="P37" i="3"/>
  <c r="P36" i="3"/>
  <c r="P35" i="3"/>
  <c r="P34" i="3"/>
  <c r="R34" i="3" s="1"/>
  <c r="S34" i="3" s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95" i="3" s="1"/>
  <c r="S95" i="3" s="1"/>
  <c r="P12" i="3"/>
  <c r="V9" i="3"/>
  <c r="U9" i="3"/>
  <c r="V8" i="3"/>
  <c r="U8" i="3"/>
  <c r="U7" i="3"/>
  <c r="V6" i="3"/>
  <c r="U6" i="3"/>
  <c r="V5" i="3"/>
  <c r="U5" i="3"/>
  <c r="G108" i="2"/>
  <c r="H107" i="2"/>
  <c r="G106" i="2"/>
  <c r="G105" i="2"/>
  <c r="G103" i="2"/>
  <c r="G102" i="2"/>
  <c r="H95" i="2" s="1"/>
  <c r="G101" i="2"/>
  <c r="G100" i="2"/>
  <c r="G86" i="2"/>
  <c r="G84" i="2"/>
  <c r="G79" i="2"/>
  <c r="G77" i="2"/>
  <c r="G76" i="2"/>
  <c r="H68" i="2" s="1"/>
  <c r="G71" i="2"/>
  <c r="G63" i="2"/>
  <c r="G57" i="2"/>
  <c r="G55" i="2"/>
  <c r="G52" i="2"/>
  <c r="G48" i="2"/>
  <c r="H36" i="2"/>
  <c r="G29" i="2"/>
  <c r="G27" i="2"/>
  <c r="G26" i="2"/>
  <c r="G24" i="2"/>
  <c r="H22" i="2" s="1"/>
  <c r="G12" i="2"/>
  <c r="G14" i="2" s="1"/>
  <c r="H17" i="2" s="1"/>
  <c r="H112" i="2" l="1"/>
  <c r="H114" i="2"/>
</calcChain>
</file>

<file path=xl/sharedStrings.xml><?xml version="1.0" encoding="utf-8"?>
<sst xmlns="http://schemas.openxmlformats.org/spreadsheetml/2006/main" count="415" uniqueCount="330">
  <si>
    <t>REPUBLICA DOMINICANA</t>
  </si>
  <si>
    <t>INSTITUTO NACIONAL DE MIGRACIÓN</t>
  </si>
  <si>
    <t>RNC.: 4-30-16610-3</t>
  </si>
  <si>
    <t>(Valores en RD$)</t>
  </si>
  <si>
    <t xml:space="preserve">PRESUPUESTO INICIAL </t>
  </si>
  <si>
    <t xml:space="preserve">(+ o -) MODIFICACIONES PRESUPUESTARIAS </t>
  </si>
  <si>
    <t>INGRESOS PRESUPUESTARIOS</t>
  </si>
  <si>
    <t xml:space="preserve">FONDOS RECIBIDOS DE LA PRESIDENCIA </t>
  </si>
  <si>
    <t xml:space="preserve"> -   </t>
  </si>
  <si>
    <t xml:space="preserve">OTROS FONDOS RECIBIDOS </t>
  </si>
  <si>
    <t xml:space="preserve">DISPONIBILIDAD DE FONDOS </t>
  </si>
  <si>
    <t>EGRESOS</t>
  </si>
  <si>
    <t>GASTOS CORRIENTES</t>
  </si>
  <si>
    <t>OBJETAL 1</t>
  </si>
  <si>
    <t>SERVICIOS PERSONALES</t>
  </si>
  <si>
    <t>2.1.1.1.01</t>
  </si>
  <si>
    <t xml:space="preserve">SUELDOS FIJOS </t>
  </si>
  <si>
    <t>2.1.1.2.01</t>
  </si>
  <si>
    <t>SUELDOS AL PERSONAL CONTRATADO E IGUALADO</t>
  </si>
  <si>
    <t>2.1.1.2.02</t>
  </si>
  <si>
    <t>SUELDOS DE PERSONAL NOMINAL</t>
  </si>
  <si>
    <t>2.1.1.4.01</t>
  </si>
  <si>
    <t>SUELDO ANUAL NO.13</t>
  </si>
  <si>
    <t>2.1.1.5.03</t>
  </si>
  <si>
    <t>PRESTACION LABORAL POR DESVINCULACION</t>
  </si>
  <si>
    <t>2.1.1.6.01</t>
  </si>
  <si>
    <t>VACACIONES</t>
  </si>
  <si>
    <t>2.1.2.2.02</t>
  </si>
  <si>
    <t>COMPENSACION POR HORAS EXTRAORDINARAS</t>
  </si>
  <si>
    <t>2.1.2.2.05</t>
  </si>
  <si>
    <t xml:space="preserve">COMPENSACION SERVICIOS DE SEGURIDAD </t>
  </si>
  <si>
    <t>2.1.2.2.09</t>
  </si>
  <si>
    <t>BONO POR DESEMPEÑO</t>
  </si>
  <si>
    <t>2.1.5.1.01</t>
  </si>
  <si>
    <t xml:space="preserve">CONTRIBUCION AL SEGURO DE SALUD </t>
  </si>
  <si>
    <t>2.1.5.2.01</t>
  </si>
  <si>
    <t xml:space="preserve">CONTRIBUCION AL SEGURO DE PENSIONES </t>
  </si>
  <si>
    <t>2.1.5.3.01</t>
  </si>
  <si>
    <t>CONTRIBUCION AL SEGURO DE RIESGO LABORAL</t>
  </si>
  <si>
    <t>OBJETAL 2</t>
  </si>
  <si>
    <t xml:space="preserve">SERVICIOS NO PERSONALES </t>
  </si>
  <si>
    <t>2.2.1.3.01</t>
  </si>
  <si>
    <t>TELEFONO LOCAL</t>
  </si>
  <si>
    <t>2.2.1.5.01</t>
  </si>
  <si>
    <t xml:space="preserve">SERVICIO DE INTERNET Y TELEVISÓN POR CABLE </t>
  </si>
  <si>
    <t>2.2.1.7.01</t>
  </si>
  <si>
    <t>AGUA</t>
  </si>
  <si>
    <t>2.2.1.8.01</t>
  </si>
  <si>
    <t>RECOLECCION DE RESIDUOS</t>
  </si>
  <si>
    <t>2.2.2.1.01</t>
  </si>
  <si>
    <t xml:space="preserve">PUBLICIDAD Y PROPAGANDA </t>
  </si>
  <si>
    <t>2.2.2.2.01</t>
  </si>
  <si>
    <t>IMPRESIÓN Y ENCUADERNACIÓN</t>
  </si>
  <si>
    <t>2.2.3.1.01</t>
  </si>
  <si>
    <t>VIATICOS DENTRO DEL PAIS</t>
  </si>
  <si>
    <t>2.2.3.2.01</t>
  </si>
  <si>
    <t>VIATICOS FUERA DEL PAIS</t>
  </si>
  <si>
    <t>2.2.4.1.01</t>
  </si>
  <si>
    <t xml:space="preserve">PASAJES </t>
  </si>
  <si>
    <t>2.2.4.2.01</t>
  </si>
  <si>
    <t>FLETES</t>
  </si>
  <si>
    <t>2.2.5.1.01</t>
  </si>
  <si>
    <t xml:space="preserve">ALQUILERES Y RENTAS DE EDIFICIOS Y LOCALES </t>
  </si>
  <si>
    <t>2.2.5.4.01</t>
  </si>
  <si>
    <t>ALQUILERES DE EQUIPOS DE TRANSPORTE,TRACCION Y E.</t>
  </si>
  <si>
    <t>2.2.5.8.01</t>
  </si>
  <si>
    <t xml:space="preserve">OTROS ALQUILERES </t>
  </si>
  <si>
    <t>2.2.6.2.01</t>
  </si>
  <si>
    <t>SEGURO DE BIENES MUEBLES</t>
  </si>
  <si>
    <t>2.2.7.1.01</t>
  </si>
  <si>
    <t>OBRAS MENORES EN EDIFICACIONES</t>
  </si>
  <si>
    <t>2.2.7.1.02</t>
  </si>
  <si>
    <t>SERVICIOS ESPECIALES DE MANT. Y REPARACION</t>
  </si>
  <si>
    <t>2.2.7.1.03</t>
  </si>
  <si>
    <t>LIMPIEZA, DESMALEZAMIENTO DE TIERRA Y TERRENOS</t>
  </si>
  <si>
    <t>2.2.7.1.04</t>
  </si>
  <si>
    <t>MANT. Y REP. DE OBRAS CIVILES EN INSTALACIONES VARIAS</t>
  </si>
  <si>
    <t>2.2.7.1.06</t>
  </si>
  <si>
    <t xml:space="preserve">INSTALACIONES ELÉCTRICAS </t>
  </si>
  <si>
    <t>2.2.7.1.07</t>
  </si>
  <si>
    <t xml:space="preserve">SERVICIOS DE PINTURA Y DERIVADOS </t>
  </si>
  <si>
    <t>2.2.7.2.01</t>
  </si>
  <si>
    <t>MANT. Y REP. DE MUEBLES Y EQUIPOS DE OFICINA</t>
  </si>
  <si>
    <t>2.2.7.2.02</t>
  </si>
  <si>
    <t>MANT. Y REP. DE EQUIPO PARA COMPUTACION</t>
  </si>
  <si>
    <t>2.2.7.2.06</t>
  </si>
  <si>
    <t>MANT. Y REP. DE EQUIPOS DE TRANSPORTE, TRACCION Y E.</t>
  </si>
  <si>
    <t>2.2.8.2.01</t>
  </si>
  <si>
    <t xml:space="preserve">COMISIONES Y GASTOS BANCARIOS </t>
  </si>
  <si>
    <t>2.2.8.6.01</t>
  </si>
  <si>
    <t>EVENTOS GENERALES</t>
  </si>
  <si>
    <t>2.2.8.7.01</t>
  </si>
  <si>
    <t>ESTUDIOS DE ING. ARQUITECTURA, INV. Y ANALISIS</t>
  </si>
  <si>
    <t>2.2.8.7.02</t>
  </si>
  <si>
    <t xml:space="preserve">SERVICIOS JURIDICOS </t>
  </si>
  <si>
    <t>2.2.8.7.04</t>
  </si>
  <si>
    <t>SERVICIOS DE CAPACITACIÓN</t>
  </si>
  <si>
    <t>2.2.8.7.06</t>
  </si>
  <si>
    <t>OTROS SERVICIOS TÉCNICOS PROFESIONALES</t>
  </si>
  <si>
    <t>OBJETAL 3</t>
  </si>
  <si>
    <t xml:space="preserve">MATERIALES Y SUMINISTROS </t>
  </si>
  <si>
    <t>2.3.1.1.01</t>
  </si>
  <si>
    <t xml:space="preserve">ALIMENTOS Y BEBIDAS PARA PERSONAS </t>
  </si>
  <si>
    <t>2.3.1.4.01</t>
  </si>
  <si>
    <t xml:space="preserve">MADERA, CORCHO Y SUS MANUFACTURAS </t>
  </si>
  <si>
    <t>2.3.2.2.01</t>
  </si>
  <si>
    <t xml:space="preserve">ACABADOS DEXTILES </t>
  </si>
  <si>
    <t>2.3.2.3.01</t>
  </si>
  <si>
    <t xml:space="preserve">PRENDAS DE VESTIR </t>
  </si>
  <si>
    <t>2.3.3.1.01</t>
  </si>
  <si>
    <t>PAPEL DE ESCRITORIO</t>
  </si>
  <si>
    <t>2.3.3.2.01</t>
  </si>
  <si>
    <t>PRODUCTOS DE PAPEL Y CARTÓN</t>
  </si>
  <si>
    <t>2.3.3.3.01</t>
  </si>
  <si>
    <t xml:space="preserve">PRODUCTOS DE ARTES GRAFICAS </t>
  </si>
  <si>
    <t>2.3.3.4.01</t>
  </si>
  <si>
    <t xml:space="preserve">LIBROS, REVISTAS Y PERIODICOS </t>
  </si>
  <si>
    <t>2.3.5.4.01</t>
  </si>
  <si>
    <t>ARTICULOS DE CAUCHO</t>
  </si>
  <si>
    <t>2.3.5.5.01</t>
  </si>
  <si>
    <t>ARTICULOS DE PLÁSTICO</t>
  </si>
  <si>
    <t>2.3.6.2.01</t>
  </si>
  <si>
    <t xml:space="preserve">PRODUCTOS DE VIDRIO 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</si>
  <si>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</si>
  <si>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</si>
  <si>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</si>
  <si>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</si>
  <si>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</si>
  <si>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</si>
  <si>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2.3.7.1.01</t>
  </si>
  <si>
    <t xml:space="preserve">GASOLINA </t>
  </si>
  <si>
    <t>2.3.7.1.02</t>
  </si>
  <si>
    <t>GASOIL</t>
  </si>
  <si>
    <t>2.3.7.1.04</t>
  </si>
  <si>
    <t>GAS GLP</t>
  </si>
  <si>
    <t>2.3.7.2.06</t>
  </si>
  <si>
    <t xml:space="preserve">PINTURAS, LACAS, BARNICES, DILUYENTES Y ABSORBENTES </t>
  </si>
  <si>
    <t>2.3.9.1.01</t>
  </si>
  <si>
    <t>MATERIAL PARA LIMPIEZA</t>
  </si>
  <si>
    <t>2.3.9.2.01</t>
  </si>
  <si>
    <t>UTILES DE ESCRITORIO, OFICINA INFORMATICA Y DE ENSEÑANZA</t>
  </si>
  <si>
    <t>2.3.9.3.01</t>
  </si>
  <si>
    <t>UTILES MENORES MÉDICO QUIRURGICOS Y DE LABORATORIO</t>
  </si>
  <si>
    <t>2.3.9.5.01</t>
  </si>
  <si>
    <t>UTILES DE COCINA Y COMEDOR</t>
  </si>
  <si>
    <t>2.3.9.6.01</t>
  </si>
  <si>
    <t xml:space="preserve">PRODUCTOS ELÉCTRICOS Y AFINES </t>
  </si>
  <si>
    <t>2.3.9.8.01</t>
  </si>
  <si>
    <t xml:space="preserve">OTROS REPUESTOS Y ACCESORIOS MENORES </t>
  </si>
  <si>
    <t>2.3.9.9.01</t>
  </si>
  <si>
    <t>PRODUCTOS Y UTILES VARIOS n.i.p</t>
  </si>
  <si>
    <t>OBJETAL 6</t>
  </si>
  <si>
    <t xml:space="preserve">BIENES MUEBLES, INMUEBLES E INTANGIBLES </t>
  </si>
  <si>
    <t>2.6.1.1.01</t>
  </si>
  <si>
    <t xml:space="preserve">MUEBLES DE OFICINA Y ESTANTERIA </t>
  </si>
  <si>
    <t>2.6.1.3.01</t>
  </si>
  <si>
    <t>EQUIPO COMPUTACIONAL</t>
  </si>
  <si>
    <t>2.6.1.4.01</t>
  </si>
  <si>
    <t xml:space="preserve">ELECTRODOMÉSTICOS </t>
  </si>
  <si>
    <t>2.6.1.9.01</t>
  </si>
  <si>
    <t>OTROS MOB Y EQP. NO IDENTIFICADOS PRECEDENTEMENTE</t>
  </si>
  <si>
    <t>2.6.2.1.01</t>
  </si>
  <si>
    <t>EQUIPOS Y APARATOS AUDIOVISUALES</t>
  </si>
  <si>
    <t>2.6.4.1.01</t>
  </si>
  <si>
    <t>AUTOMÓVILES Y CAMIONES</t>
  </si>
  <si>
    <t>2.6.5.6.01</t>
  </si>
  <si>
    <t xml:space="preserve">EQUIPO DE GENERACION ELECTRICA, APARATOS Y ACCESORIOS </t>
  </si>
  <si>
    <t>2.6.5.8.01</t>
  </si>
  <si>
    <t xml:space="preserve">OTROS EQUIPOS </t>
  </si>
  <si>
    <t>2.6.8.3.01</t>
  </si>
  <si>
    <t>PROGRAMAS DE INFORMATICA</t>
  </si>
  <si>
    <t>2.6.8.8.01</t>
  </si>
  <si>
    <t xml:space="preserve">IMFORMÁTICOS </t>
  </si>
  <si>
    <t>2.6.9.5.02</t>
  </si>
  <si>
    <t xml:space="preserve">ANTIGUEDADES, BIENES ARTISTICOS Y OTROS OBJETOS DE ARTE </t>
  </si>
  <si>
    <t>OBJETAL 7</t>
  </si>
  <si>
    <t>OBRAS</t>
  </si>
  <si>
    <t>2.7.1.2.01</t>
  </si>
  <si>
    <t>OBRAS PARA EDIFICACIÓN NO RESIDENCIAL</t>
  </si>
  <si>
    <t xml:space="preserve">TOTAL GASTOS CORRIENTES </t>
  </si>
  <si>
    <t>LIC. PEDRO RAMIREZ</t>
  </si>
  <si>
    <t>LIC. ONEISIS GONZALEZ</t>
  </si>
  <si>
    <t>Contador.</t>
  </si>
  <si>
    <t>Enc. De Division Adm. Y Financiera.</t>
  </si>
  <si>
    <t>Preparado por:</t>
  </si>
  <si>
    <t>Revisado por:</t>
  </si>
  <si>
    <t>DRA. FLORINDA ROJAS</t>
  </si>
  <si>
    <t>Directora.</t>
  </si>
  <si>
    <t>DEL 01-06 AL 30-06-2018</t>
  </si>
  <si>
    <t>2.2.8.5.01</t>
  </si>
  <si>
    <t>FUMIGACION</t>
  </si>
  <si>
    <t>III,</t>
  </si>
  <si>
    <t>BALANCE AL 30-06-2018</t>
  </si>
  <si>
    <t>ESTADO DE EJECUCION PRESUPUESTARIA</t>
  </si>
  <si>
    <t>DEL 01-01 AL 30-06-2018</t>
  </si>
  <si>
    <t>1ER TRIMESTRE</t>
  </si>
  <si>
    <t>2DO TRIMESTRE</t>
  </si>
  <si>
    <t>3ER TRIMESTRE</t>
  </si>
  <si>
    <t>4TO TRIMESTRE</t>
  </si>
  <si>
    <t>NOTAS</t>
  </si>
  <si>
    <t>CUENTA</t>
  </si>
  <si>
    <t>DESCRIPCIÓN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</si>
  <si>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</si>
  <si>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</si>
  <si>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</si>
  <si>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</si>
  <si>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</si>
  <si>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</si>
  <si>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</si>
  <si>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</si>
  <si>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</si>
  <si>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</si>
  <si>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</si>
  <si>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</si>
  <si>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</si>
  <si>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Nota No.1</t>
  </si>
  <si>
    <t>Sueldos fijos</t>
  </si>
  <si>
    <t>Sueldos al personal contratado e igualado</t>
  </si>
  <si>
    <t>Nota No.2</t>
  </si>
  <si>
    <t>Sueldos de personal nominal</t>
  </si>
  <si>
    <t>Sueldo Anual no.13</t>
  </si>
  <si>
    <t>Prestación laboral por desvinculación</t>
  </si>
  <si>
    <t>Vacaciones</t>
  </si>
  <si>
    <t>Compensación por horas extraordinarias</t>
  </si>
  <si>
    <t>Nota No.3</t>
  </si>
  <si>
    <t>Compensación servicios de seguridad</t>
  </si>
  <si>
    <t>Bono por desempeño</t>
  </si>
  <si>
    <t>Nota No.4</t>
  </si>
  <si>
    <t>Contribuciones al seguro de salud</t>
  </si>
  <si>
    <t>Nota No.5</t>
  </si>
  <si>
    <t>Contribuciones al seguro de pensiones</t>
  </si>
  <si>
    <t>Nota No.6</t>
  </si>
  <si>
    <t>Contribuciones al seguro de riesgo laboral</t>
  </si>
  <si>
    <t>2.2.1.2.01</t>
  </si>
  <si>
    <t>Servicios telefónico de larga distancia</t>
  </si>
  <si>
    <t>Nota No.7</t>
  </si>
  <si>
    <t>Teléfono local</t>
  </si>
  <si>
    <t>Nota No.8</t>
  </si>
  <si>
    <t>Servicio de internet y televisión por cable</t>
  </si>
  <si>
    <t>2.2.1.6.01</t>
  </si>
  <si>
    <t>Energía eléctrica</t>
  </si>
  <si>
    <t>Nota No.9</t>
  </si>
  <si>
    <t>Agua</t>
  </si>
  <si>
    <t>Nota No.10</t>
  </si>
  <si>
    <t>Recolección de residuos</t>
  </si>
  <si>
    <t>Nota No.11</t>
  </si>
  <si>
    <t>Publicidad y propaganda</t>
  </si>
  <si>
    <t>Nota No.12</t>
  </si>
  <si>
    <t>Impresión y encuadernación</t>
  </si>
  <si>
    <t>Nota No.13</t>
  </si>
  <si>
    <t>Viáticos dentro del país</t>
  </si>
  <si>
    <t>Nota No.14</t>
  </si>
  <si>
    <t>Viaticos fuera del país</t>
  </si>
  <si>
    <t>Nota No.15</t>
  </si>
  <si>
    <t>Pasajes</t>
  </si>
  <si>
    <t>Fletes</t>
  </si>
  <si>
    <t>Nota No.16</t>
  </si>
  <si>
    <t>Alquilleres y rentas de edificios y locales</t>
  </si>
  <si>
    <t>Alquileres de equipos de transporte, traccion y elevacion</t>
  </si>
  <si>
    <t>Nota No.17</t>
  </si>
  <si>
    <t>Otros alquileres</t>
  </si>
  <si>
    <t>Nota No.18</t>
  </si>
  <si>
    <t>Seguro de bienes muebles</t>
  </si>
  <si>
    <t>2.2.6.3.01</t>
  </si>
  <si>
    <t>Seguros de personas</t>
  </si>
  <si>
    <t>Nota No.19</t>
  </si>
  <si>
    <t>Obras menores en edificaciones</t>
  </si>
  <si>
    <t>Servicios especiales de mantenimiento y reparación</t>
  </si>
  <si>
    <t>Nota No.20</t>
  </si>
  <si>
    <t>Limpieza, desmalezamiento de tierra y terrenos</t>
  </si>
  <si>
    <t>Mantenimiento y reparación de obras civiles en instalaciones varias</t>
  </si>
  <si>
    <t>Instalaciones eléctricas</t>
  </si>
  <si>
    <t>Nota No.21</t>
  </si>
  <si>
    <t>Servicios de pintura y derivados con fines de higiene y embellecimiento</t>
  </si>
  <si>
    <t>Mantenimiento y reparación de muebles y equipos de oficina</t>
  </si>
  <si>
    <t>Nota No.22</t>
  </si>
  <si>
    <t>Mantenimiento y reparacion de equipo para computacion</t>
  </si>
  <si>
    <t>Mantenimiento y reparación de equipos de transporte, tracción y elevación</t>
  </si>
  <si>
    <t>2.2.7.2.08</t>
  </si>
  <si>
    <t>Servicios de mantenimiento, reparación, desmonte e instalación</t>
  </si>
  <si>
    <t xml:space="preserve">Comisiones y gastos bancarios </t>
  </si>
  <si>
    <t>Fumigación</t>
  </si>
  <si>
    <t>Nota No.23</t>
  </si>
  <si>
    <t>Eventos generales</t>
  </si>
  <si>
    <t>Estudios de ingenieria, arquitectura, investigaciones y analisis de factibilidad</t>
  </si>
  <si>
    <t>Nota No.24</t>
  </si>
  <si>
    <t xml:space="preserve">Servicios juridicos </t>
  </si>
  <si>
    <t>Servicios de capacitación</t>
  </si>
  <si>
    <t>Otros servicios técticos profesionales</t>
  </si>
  <si>
    <t>Nota No.25</t>
  </si>
  <si>
    <t>Alimentos y bebidas para personas</t>
  </si>
  <si>
    <t>Madera, corcho y sus manufacturas</t>
  </si>
  <si>
    <t xml:space="preserve">Acabados textiles </t>
  </si>
  <si>
    <t>Prendas de vestir</t>
  </si>
  <si>
    <t>Papel de escritorio</t>
  </si>
  <si>
    <t>Nota No.26</t>
  </si>
  <si>
    <t>Productos de papel y cartón</t>
  </si>
  <si>
    <t>Nota No.27</t>
  </si>
  <si>
    <t>Productos de artes gráficas</t>
  </si>
  <si>
    <t>Articulos de caucho</t>
  </si>
  <si>
    <t>Articulos de plástico</t>
  </si>
  <si>
    <t>Libros, revistas y periódicos</t>
  </si>
  <si>
    <t>Productos de vidrio</t>
  </si>
  <si>
    <t>Estructuras metálicas acabadas</t>
  </si>
  <si>
    <t>Herramientas menores</t>
  </si>
  <si>
    <t>Accesorios de metal</t>
  </si>
  <si>
    <t>Nota No.28</t>
  </si>
  <si>
    <t>Gasolina</t>
  </si>
  <si>
    <t>Gasoil</t>
  </si>
  <si>
    <t>Gas GLP</t>
  </si>
  <si>
    <t>Pinturas, lacas, barnices, diluyentes y absorbentes para pintura</t>
  </si>
  <si>
    <t>Material para limpieza</t>
  </si>
  <si>
    <t>Utiles de escritorio, oficina informatica y de enseñanza</t>
  </si>
  <si>
    <t>Utiles menores médico quirurgicos y de laboratorio</t>
  </si>
  <si>
    <t>Utiles de cocina y comedor</t>
  </si>
  <si>
    <t xml:space="preserve">Productos eléctricos y afines </t>
  </si>
  <si>
    <t xml:space="preserve">Otros repuestos y accesorios menores </t>
  </si>
  <si>
    <t>Productos y Utiles Varios n.i.p</t>
  </si>
  <si>
    <t>Muebles de oficina y estantería</t>
  </si>
  <si>
    <t>Equipo computacional</t>
  </si>
  <si>
    <t>Electrodomésticos</t>
  </si>
  <si>
    <t>Otros mobiliarios y eqp. No identificados precedentemente</t>
  </si>
  <si>
    <t>Equipos y aparatos audiovisuales</t>
  </si>
  <si>
    <t>Automóviles y camiones</t>
  </si>
  <si>
    <t>Equipo de generación eléctrica, aparatos y accesorios eléctricos</t>
  </si>
  <si>
    <t>Otros equipos</t>
  </si>
  <si>
    <t>Programas de informatica</t>
  </si>
  <si>
    <t xml:space="preserve">Imformáticos </t>
  </si>
  <si>
    <t>Antigüedades, bienes artísticos y otros objetos de arte</t>
  </si>
  <si>
    <t>Obras para edificación no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</si>
</sst>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  <font>
      <b/>
      <u/>
      <sz val="10"/>
      <color theme="1"/>
      <name val="Futura Bk BT"/>
      <family val="2"/>
    </font>
    <font>
      <sz val="10"/>
      <name val="Futura Bk BT"/>
      <family val="2"/>
    </font>
    <font>
      <i/>
      <sz val="10"/>
      <color theme="1"/>
      <name val="Futura Bk BT"/>
      <family val="2"/>
    </font>
    <font>
      <b/>
      <sz val="10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43" fontId="2" fillId="0" borderId="0" xfId="1" applyFont="1"/>
    <xf numFmtId="43" fontId="3" fillId="0" borderId="0" xfId="1" applyFont="1"/>
    <xf numFmtId="43" fontId="5" fillId="0" borderId="0" xfId="1" applyFont="1"/>
    <xf numFmtId="0" fontId="2" fillId="0" borderId="0" xfId="0" applyFont="1" applyAlignment="1"/>
    <xf numFmtId="0" fontId="4" fillId="0" borderId="0" xfId="0" applyFont="1" applyAlignment="1"/>
    <xf numFmtId="4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2" borderId="6" xfId="0" applyFont="1" applyFill="1" applyBorder="1"/>
    <xf numFmtId="0" fontId="7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43" fontId="2" fillId="6" borderId="9" xfId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3" fontId="3" fillId="0" borderId="13" xfId="1" applyFont="1" applyBorder="1"/>
    <xf numFmtId="43" fontId="3" fillId="0" borderId="14" xfId="1" applyFont="1" applyBorder="1"/>
    <xf numFmtId="43" fontId="2" fillId="0" borderId="15" xfId="0" applyNumberFormat="1" applyFont="1" applyBorder="1"/>
    <xf numFmtId="0" fontId="3" fillId="0" borderId="16" xfId="0" applyFont="1" applyBorder="1"/>
    <xf numFmtId="0" fontId="3" fillId="0" borderId="14" xfId="0" applyFont="1" applyBorder="1"/>
    <xf numFmtId="43" fontId="3" fillId="0" borderId="17" xfId="1" applyFont="1" applyFill="1" applyBorder="1"/>
    <xf numFmtId="0" fontId="3" fillId="0" borderId="11" xfId="0" applyFont="1" applyBorder="1"/>
    <xf numFmtId="0" fontId="3" fillId="0" borderId="18" xfId="0" applyFont="1" applyBorder="1"/>
    <xf numFmtId="0" fontId="3" fillId="0" borderId="19" xfId="0" applyFont="1" applyBorder="1"/>
    <xf numFmtId="0" fontId="2" fillId="0" borderId="20" xfId="0" applyFont="1" applyFill="1" applyBorder="1"/>
    <xf numFmtId="43" fontId="2" fillId="0" borderId="2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734378</xdr:colOff>
      <xdr:row>0</xdr:row>
      <xdr:rowOff>76200</xdr:rowOff>
    </xdr:from>
    <xdr:to>
      <xdr:col>4</xdr:col>
      <xdr:colOff>632600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C4116-CB90-4B1C-A499-C04DBF12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378" y="76200"/>
          <a:ext cx="66022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859193</xdr:colOff>
      <xdr:row>0</xdr:row>
      <xdr:rowOff>0</xdr:rowOff>
    </xdr:from>
    <xdr:to>
      <xdr:col>5</xdr:col>
      <xdr:colOff>678218</xdr:colOff>
      <xdr:row>3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071C98-AA11-4922-89A3-FF5F9299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243" y="0"/>
          <a:ext cx="6762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uela/Documents/DOCUMENTOS%20PR/CONTABILIDAD%20Y%20FINANZAS%20INM%202018/ESTADO%20DE%20INGRESOS%20Y%20GASTOS%20INM%2001-01%20AL%2031-12-2018%20CIER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1"/>
      <sheetName val="CONSOLIDADO 2"/>
      <sheetName val="ANALISIS"/>
      <sheetName val="CUENTA"/>
      <sheetName val="ENERO"/>
      <sheetName val="FEBRERO"/>
      <sheetName val="MARZO"/>
      <sheetName val="ABRIL"/>
      <sheetName val="MAYO"/>
      <sheetName val="JUNIO"/>
    </sheetNames>
    <sheetDataSet>
      <sheetData sheetId="0" refreshError="1"/>
      <sheetData sheetId="1">
        <row r="13">
          <cell r="P13">
            <v>0</v>
          </cell>
        </row>
        <row r="15">
          <cell r="P15">
            <v>0</v>
          </cell>
        </row>
        <row r="16">
          <cell r="P16">
            <v>0</v>
          </cell>
        </row>
        <row r="18">
          <cell r="P18">
            <v>0</v>
          </cell>
        </row>
        <row r="37">
          <cell r="P37">
            <v>0</v>
          </cell>
        </row>
        <row r="42">
          <cell r="P42">
            <v>0</v>
          </cell>
        </row>
        <row r="45">
          <cell r="P45">
            <v>0</v>
          </cell>
        </row>
        <row r="47">
          <cell r="P47">
            <v>0</v>
          </cell>
        </row>
        <row r="54">
          <cell r="P54">
            <v>0</v>
          </cell>
        </row>
        <row r="60">
          <cell r="P60">
            <v>0</v>
          </cell>
        </row>
        <row r="65">
          <cell r="P65">
            <v>0</v>
          </cell>
        </row>
        <row r="67">
          <cell r="P67">
            <v>0</v>
          </cell>
        </row>
        <row r="68">
          <cell r="P68">
            <v>0</v>
          </cell>
        </row>
        <row r="73">
          <cell r="P73">
            <v>0</v>
          </cell>
        </row>
        <row r="75">
          <cell r="P75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13">
          <cell r="H113">
            <v>61525534.159999996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A5DC-9223-4505-AF6E-93EB2CA2A7BE}">
  <dimension ref="A5:J124"/>
  <sheetViews>
    <sheetView tabSelected="1" workbookViewId="0">
      <selection activeCell="J9" sqref="J9"/>
    </sheetView>
  </sheetViews>
  <sheetFormatPr baseColWidth="10" defaultRowHeight="12.75" x14ac:dyDescent="0.2"/>
  <cols>
    <col min="1" max="5" width="11.42578125" style="1"/>
    <col min="6" max="6" width="4.85546875" style="1" customWidth="1"/>
    <col min="7" max="7" width="21.5703125" style="1" customWidth="1"/>
    <col min="8" max="8" width="18" style="1" customWidth="1"/>
    <col min="9" max="10" width="14.140625" style="1" bestFit="1" customWidth="1"/>
    <col min="11" max="261" width="11.42578125" style="1"/>
    <col min="262" max="262" width="4.85546875" style="1" customWidth="1"/>
    <col min="263" max="263" width="21.5703125" style="1" customWidth="1"/>
    <col min="264" max="264" width="18" style="1" customWidth="1"/>
    <col min="265" max="266" width="14.140625" style="1" bestFit="1" customWidth="1"/>
    <col min="267" max="517" width="11.42578125" style="1"/>
    <col min="518" max="518" width="4.85546875" style="1" customWidth="1"/>
    <col min="519" max="519" width="21.5703125" style="1" customWidth="1"/>
    <col min="520" max="520" width="18" style="1" customWidth="1"/>
    <col min="521" max="522" width="14.140625" style="1" bestFit="1" customWidth="1"/>
    <col min="523" max="773" width="11.42578125" style="1"/>
    <col min="774" max="774" width="4.85546875" style="1" customWidth="1"/>
    <col min="775" max="775" width="21.5703125" style="1" customWidth="1"/>
    <col min="776" max="776" width="18" style="1" customWidth="1"/>
    <col min="777" max="778" width="14.140625" style="1" bestFit="1" customWidth="1"/>
    <col min="779" max="1029" width="11.42578125" style="1"/>
    <col min="1030" max="1030" width="4.85546875" style="1" customWidth="1"/>
    <col min="1031" max="1031" width="21.5703125" style="1" customWidth="1"/>
    <col min="1032" max="1032" width="18" style="1" customWidth="1"/>
    <col min="1033" max="1034" width="14.140625" style="1" bestFit="1" customWidth="1"/>
    <col min="1035" max="1285" width="11.42578125" style="1"/>
    <col min="1286" max="1286" width="4.85546875" style="1" customWidth="1"/>
    <col min="1287" max="1287" width="21.5703125" style="1" customWidth="1"/>
    <col min="1288" max="1288" width="18" style="1" customWidth="1"/>
    <col min="1289" max="1290" width="14.140625" style="1" bestFit="1" customWidth="1"/>
    <col min="1291" max="1541" width="11.42578125" style="1"/>
    <col min="1542" max="1542" width="4.85546875" style="1" customWidth="1"/>
    <col min="1543" max="1543" width="21.5703125" style="1" customWidth="1"/>
    <col min="1544" max="1544" width="18" style="1" customWidth="1"/>
    <col min="1545" max="1546" width="14.140625" style="1" bestFit="1" customWidth="1"/>
    <col min="1547" max="1797" width="11.42578125" style="1"/>
    <col min="1798" max="1798" width="4.85546875" style="1" customWidth="1"/>
    <col min="1799" max="1799" width="21.5703125" style="1" customWidth="1"/>
    <col min="1800" max="1800" width="18" style="1" customWidth="1"/>
    <col min="1801" max="1802" width="14.140625" style="1" bestFit="1" customWidth="1"/>
    <col min="1803" max="2053" width="11.42578125" style="1"/>
    <col min="2054" max="2054" width="4.85546875" style="1" customWidth="1"/>
    <col min="2055" max="2055" width="21.5703125" style="1" customWidth="1"/>
    <col min="2056" max="2056" width="18" style="1" customWidth="1"/>
    <col min="2057" max="2058" width="14.140625" style="1" bestFit="1" customWidth="1"/>
    <col min="2059" max="2309" width="11.42578125" style="1"/>
    <col min="2310" max="2310" width="4.85546875" style="1" customWidth="1"/>
    <col min="2311" max="2311" width="21.5703125" style="1" customWidth="1"/>
    <col min="2312" max="2312" width="18" style="1" customWidth="1"/>
    <col min="2313" max="2314" width="14.140625" style="1" bestFit="1" customWidth="1"/>
    <col min="2315" max="2565" width="11.42578125" style="1"/>
    <col min="2566" max="2566" width="4.85546875" style="1" customWidth="1"/>
    <col min="2567" max="2567" width="21.5703125" style="1" customWidth="1"/>
    <col min="2568" max="2568" width="18" style="1" customWidth="1"/>
    <col min="2569" max="2570" width="14.140625" style="1" bestFit="1" customWidth="1"/>
    <col min="2571" max="2821" width="11.42578125" style="1"/>
    <col min="2822" max="2822" width="4.85546875" style="1" customWidth="1"/>
    <col min="2823" max="2823" width="21.5703125" style="1" customWidth="1"/>
    <col min="2824" max="2824" width="18" style="1" customWidth="1"/>
    <col min="2825" max="2826" width="14.140625" style="1" bestFit="1" customWidth="1"/>
    <col min="2827" max="3077" width="11.42578125" style="1"/>
    <col min="3078" max="3078" width="4.85546875" style="1" customWidth="1"/>
    <col min="3079" max="3079" width="21.5703125" style="1" customWidth="1"/>
    <col min="3080" max="3080" width="18" style="1" customWidth="1"/>
    <col min="3081" max="3082" width="14.140625" style="1" bestFit="1" customWidth="1"/>
    <col min="3083" max="3333" width="11.42578125" style="1"/>
    <col min="3334" max="3334" width="4.85546875" style="1" customWidth="1"/>
    <col min="3335" max="3335" width="21.5703125" style="1" customWidth="1"/>
    <col min="3336" max="3336" width="18" style="1" customWidth="1"/>
    <col min="3337" max="3338" width="14.140625" style="1" bestFit="1" customWidth="1"/>
    <col min="3339" max="3589" width="11.42578125" style="1"/>
    <col min="3590" max="3590" width="4.85546875" style="1" customWidth="1"/>
    <col min="3591" max="3591" width="21.5703125" style="1" customWidth="1"/>
    <col min="3592" max="3592" width="18" style="1" customWidth="1"/>
    <col min="3593" max="3594" width="14.140625" style="1" bestFit="1" customWidth="1"/>
    <col min="3595" max="3845" width="11.42578125" style="1"/>
    <col min="3846" max="3846" width="4.85546875" style="1" customWidth="1"/>
    <col min="3847" max="3847" width="21.5703125" style="1" customWidth="1"/>
    <col min="3848" max="3848" width="18" style="1" customWidth="1"/>
    <col min="3849" max="3850" width="14.140625" style="1" bestFit="1" customWidth="1"/>
    <col min="3851" max="4101" width="11.42578125" style="1"/>
    <col min="4102" max="4102" width="4.85546875" style="1" customWidth="1"/>
    <col min="4103" max="4103" width="21.5703125" style="1" customWidth="1"/>
    <col min="4104" max="4104" width="18" style="1" customWidth="1"/>
    <col min="4105" max="4106" width="14.140625" style="1" bestFit="1" customWidth="1"/>
    <col min="4107" max="4357" width="11.42578125" style="1"/>
    <col min="4358" max="4358" width="4.85546875" style="1" customWidth="1"/>
    <col min="4359" max="4359" width="21.5703125" style="1" customWidth="1"/>
    <col min="4360" max="4360" width="18" style="1" customWidth="1"/>
    <col min="4361" max="4362" width="14.140625" style="1" bestFit="1" customWidth="1"/>
    <col min="4363" max="4613" width="11.42578125" style="1"/>
    <col min="4614" max="4614" width="4.85546875" style="1" customWidth="1"/>
    <col min="4615" max="4615" width="21.5703125" style="1" customWidth="1"/>
    <col min="4616" max="4616" width="18" style="1" customWidth="1"/>
    <col min="4617" max="4618" width="14.140625" style="1" bestFit="1" customWidth="1"/>
    <col min="4619" max="4869" width="11.42578125" style="1"/>
    <col min="4870" max="4870" width="4.85546875" style="1" customWidth="1"/>
    <col min="4871" max="4871" width="21.5703125" style="1" customWidth="1"/>
    <col min="4872" max="4872" width="18" style="1" customWidth="1"/>
    <col min="4873" max="4874" width="14.140625" style="1" bestFit="1" customWidth="1"/>
    <col min="4875" max="5125" width="11.42578125" style="1"/>
    <col min="5126" max="5126" width="4.85546875" style="1" customWidth="1"/>
    <col min="5127" max="5127" width="21.5703125" style="1" customWidth="1"/>
    <col min="5128" max="5128" width="18" style="1" customWidth="1"/>
    <col min="5129" max="5130" width="14.140625" style="1" bestFit="1" customWidth="1"/>
    <col min="5131" max="5381" width="11.42578125" style="1"/>
    <col min="5382" max="5382" width="4.85546875" style="1" customWidth="1"/>
    <col min="5383" max="5383" width="21.5703125" style="1" customWidth="1"/>
    <col min="5384" max="5384" width="18" style="1" customWidth="1"/>
    <col min="5385" max="5386" width="14.140625" style="1" bestFit="1" customWidth="1"/>
    <col min="5387" max="5637" width="11.42578125" style="1"/>
    <col min="5638" max="5638" width="4.85546875" style="1" customWidth="1"/>
    <col min="5639" max="5639" width="21.5703125" style="1" customWidth="1"/>
    <col min="5640" max="5640" width="18" style="1" customWidth="1"/>
    <col min="5641" max="5642" width="14.140625" style="1" bestFit="1" customWidth="1"/>
    <col min="5643" max="5893" width="11.42578125" style="1"/>
    <col min="5894" max="5894" width="4.85546875" style="1" customWidth="1"/>
    <col min="5895" max="5895" width="21.5703125" style="1" customWidth="1"/>
    <col min="5896" max="5896" width="18" style="1" customWidth="1"/>
    <col min="5897" max="5898" width="14.140625" style="1" bestFit="1" customWidth="1"/>
    <col min="5899" max="6149" width="11.42578125" style="1"/>
    <col min="6150" max="6150" width="4.85546875" style="1" customWidth="1"/>
    <col min="6151" max="6151" width="21.5703125" style="1" customWidth="1"/>
    <col min="6152" max="6152" width="18" style="1" customWidth="1"/>
    <col min="6153" max="6154" width="14.140625" style="1" bestFit="1" customWidth="1"/>
    <col min="6155" max="6405" width="11.42578125" style="1"/>
    <col min="6406" max="6406" width="4.85546875" style="1" customWidth="1"/>
    <col min="6407" max="6407" width="21.5703125" style="1" customWidth="1"/>
    <col min="6408" max="6408" width="18" style="1" customWidth="1"/>
    <col min="6409" max="6410" width="14.140625" style="1" bestFit="1" customWidth="1"/>
    <col min="6411" max="6661" width="11.42578125" style="1"/>
    <col min="6662" max="6662" width="4.85546875" style="1" customWidth="1"/>
    <col min="6663" max="6663" width="21.5703125" style="1" customWidth="1"/>
    <col min="6664" max="6664" width="18" style="1" customWidth="1"/>
    <col min="6665" max="6666" width="14.140625" style="1" bestFit="1" customWidth="1"/>
    <col min="6667" max="6917" width="11.42578125" style="1"/>
    <col min="6918" max="6918" width="4.85546875" style="1" customWidth="1"/>
    <col min="6919" max="6919" width="21.5703125" style="1" customWidth="1"/>
    <col min="6920" max="6920" width="18" style="1" customWidth="1"/>
    <col min="6921" max="6922" width="14.140625" style="1" bestFit="1" customWidth="1"/>
    <col min="6923" max="7173" width="11.42578125" style="1"/>
    <col min="7174" max="7174" width="4.85546875" style="1" customWidth="1"/>
    <col min="7175" max="7175" width="21.5703125" style="1" customWidth="1"/>
    <col min="7176" max="7176" width="18" style="1" customWidth="1"/>
    <col min="7177" max="7178" width="14.140625" style="1" bestFit="1" customWidth="1"/>
    <col min="7179" max="7429" width="11.42578125" style="1"/>
    <col min="7430" max="7430" width="4.85546875" style="1" customWidth="1"/>
    <col min="7431" max="7431" width="21.5703125" style="1" customWidth="1"/>
    <col min="7432" max="7432" width="18" style="1" customWidth="1"/>
    <col min="7433" max="7434" width="14.140625" style="1" bestFit="1" customWidth="1"/>
    <col min="7435" max="7685" width="11.42578125" style="1"/>
    <col min="7686" max="7686" width="4.85546875" style="1" customWidth="1"/>
    <col min="7687" max="7687" width="21.5703125" style="1" customWidth="1"/>
    <col min="7688" max="7688" width="18" style="1" customWidth="1"/>
    <col min="7689" max="7690" width="14.140625" style="1" bestFit="1" customWidth="1"/>
    <col min="7691" max="7941" width="11.42578125" style="1"/>
    <col min="7942" max="7942" width="4.85546875" style="1" customWidth="1"/>
    <col min="7943" max="7943" width="21.5703125" style="1" customWidth="1"/>
    <col min="7944" max="7944" width="18" style="1" customWidth="1"/>
    <col min="7945" max="7946" width="14.140625" style="1" bestFit="1" customWidth="1"/>
    <col min="7947" max="8197" width="11.42578125" style="1"/>
    <col min="8198" max="8198" width="4.85546875" style="1" customWidth="1"/>
    <col min="8199" max="8199" width="21.5703125" style="1" customWidth="1"/>
    <col min="8200" max="8200" width="18" style="1" customWidth="1"/>
    <col min="8201" max="8202" width="14.140625" style="1" bestFit="1" customWidth="1"/>
    <col min="8203" max="8453" width="11.42578125" style="1"/>
    <col min="8454" max="8454" width="4.85546875" style="1" customWidth="1"/>
    <col min="8455" max="8455" width="21.5703125" style="1" customWidth="1"/>
    <col min="8456" max="8456" width="18" style="1" customWidth="1"/>
    <col min="8457" max="8458" width="14.140625" style="1" bestFit="1" customWidth="1"/>
    <col min="8459" max="8709" width="11.42578125" style="1"/>
    <col min="8710" max="8710" width="4.85546875" style="1" customWidth="1"/>
    <col min="8711" max="8711" width="21.5703125" style="1" customWidth="1"/>
    <col min="8712" max="8712" width="18" style="1" customWidth="1"/>
    <col min="8713" max="8714" width="14.140625" style="1" bestFit="1" customWidth="1"/>
    <col min="8715" max="8965" width="11.42578125" style="1"/>
    <col min="8966" max="8966" width="4.85546875" style="1" customWidth="1"/>
    <col min="8967" max="8967" width="21.5703125" style="1" customWidth="1"/>
    <col min="8968" max="8968" width="18" style="1" customWidth="1"/>
    <col min="8969" max="8970" width="14.140625" style="1" bestFit="1" customWidth="1"/>
    <col min="8971" max="9221" width="11.42578125" style="1"/>
    <col min="9222" max="9222" width="4.85546875" style="1" customWidth="1"/>
    <col min="9223" max="9223" width="21.5703125" style="1" customWidth="1"/>
    <col min="9224" max="9224" width="18" style="1" customWidth="1"/>
    <col min="9225" max="9226" width="14.140625" style="1" bestFit="1" customWidth="1"/>
    <col min="9227" max="9477" width="11.42578125" style="1"/>
    <col min="9478" max="9478" width="4.85546875" style="1" customWidth="1"/>
    <col min="9479" max="9479" width="21.5703125" style="1" customWidth="1"/>
    <col min="9480" max="9480" width="18" style="1" customWidth="1"/>
    <col min="9481" max="9482" width="14.140625" style="1" bestFit="1" customWidth="1"/>
    <col min="9483" max="9733" width="11.42578125" style="1"/>
    <col min="9734" max="9734" width="4.85546875" style="1" customWidth="1"/>
    <col min="9735" max="9735" width="21.5703125" style="1" customWidth="1"/>
    <col min="9736" max="9736" width="18" style="1" customWidth="1"/>
    <col min="9737" max="9738" width="14.140625" style="1" bestFit="1" customWidth="1"/>
    <col min="9739" max="9989" width="11.42578125" style="1"/>
    <col min="9990" max="9990" width="4.85546875" style="1" customWidth="1"/>
    <col min="9991" max="9991" width="21.5703125" style="1" customWidth="1"/>
    <col min="9992" max="9992" width="18" style="1" customWidth="1"/>
    <col min="9993" max="9994" width="14.140625" style="1" bestFit="1" customWidth="1"/>
    <col min="9995" max="10245" width="11.42578125" style="1"/>
    <col min="10246" max="10246" width="4.85546875" style="1" customWidth="1"/>
    <col min="10247" max="10247" width="21.5703125" style="1" customWidth="1"/>
    <col min="10248" max="10248" width="18" style="1" customWidth="1"/>
    <col min="10249" max="10250" width="14.140625" style="1" bestFit="1" customWidth="1"/>
    <col min="10251" max="10501" width="11.42578125" style="1"/>
    <col min="10502" max="10502" width="4.85546875" style="1" customWidth="1"/>
    <col min="10503" max="10503" width="21.5703125" style="1" customWidth="1"/>
    <col min="10504" max="10504" width="18" style="1" customWidth="1"/>
    <col min="10505" max="10506" width="14.140625" style="1" bestFit="1" customWidth="1"/>
    <col min="10507" max="10757" width="11.42578125" style="1"/>
    <col min="10758" max="10758" width="4.85546875" style="1" customWidth="1"/>
    <col min="10759" max="10759" width="21.5703125" style="1" customWidth="1"/>
    <col min="10760" max="10760" width="18" style="1" customWidth="1"/>
    <col min="10761" max="10762" width="14.140625" style="1" bestFit="1" customWidth="1"/>
    <col min="10763" max="11013" width="11.42578125" style="1"/>
    <col min="11014" max="11014" width="4.85546875" style="1" customWidth="1"/>
    <col min="11015" max="11015" width="21.5703125" style="1" customWidth="1"/>
    <col min="11016" max="11016" width="18" style="1" customWidth="1"/>
    <col min="11017" max="11018" width="14.140625" style="1" bestFit="1" customWidth="1"/>
    <col min="11019" max="11269" width="11.42578125" style="1"/>
    <col min="11270" max="11270" width="4.85546875" style="1" customWidth="1"/>
    <col min="11271" max="11271" width="21.5703125" style="1" customWidth="1"/>
    <col min="11272" max="11272" width="18" style="1" customWidth="1"/>
    <col min="11273" max="11274" width="14.140625" style="1" bestFit="1" customWidth="1"/>
    <col min="11275" max="11525" width="11.42578125" style="1"/>
    <col min="11526" max="11526" width="4.85546875" style="1" customWidth="1"/>
    <col min="11527" max="11527" width="21.5703125" style="1" customWidth="1"/>
    <col min="11528" max="11528" width="18" style="1" customWidth="1"/>
    <col min="11529" max="11530" width="14.140625" style="1" bestFit="1" customWidth="1"/>
    <col min="11531" max="11781" width="11.42578125" style="1"/>
    <col min="11782" max="11782" width="4.85546875" style="1" customWidth="1"/>
    <col min="11783" max="11783" width="21.5703125" style="1" customWidth="1"/>
    <col min="11784" max="11784" width="18" style="1" customWidth="1"/>
    <col min="11785" max="11786" width="14.140625" style="1" bestFit="1" customWidth="1"/>
    <col min="11787" max="12037" width="11.42578125" style="1"/>
    <col min="12038" max="12038" width="4.85546875" style="1" customWidth="1"/>
    <col min="12039" max="12039" width="21.5703125" style="1" customWidth="1"/>
    <col min="12040" max="12040" width="18" style="1" customWidth="1"/>
    <col min="12041" max="12042" width="14.140625" style="1" bestFit="1" customWidth="1"/>
    <col min="12043" max="12293" width="11.42578125" style="1"/>
    <col min="12294" max="12294" width="4.85546875" style="1" customWidth="1"/>
    <col min="12295" max="12295" width="21.5703125" style="1" customWidth="1"/>
    <col min="12296" max="12296" width="18" style="1" customWidth="1"/>
    <col min="12297" max="12298" width="14.140625" style="1" bestFit="1" customWidth="1"/>
    <col min="12299" max="12549" width="11.42578125" style="1"/>
    <col min="12550" max="12550" width="4.85546875" style="1" customWidth="1"/>
    <col min="12551" max="12551" width="21.5703125" style="1" customWidth="1"/>
    <col min="12552" max="12552" width="18" style="1" customWidth="1"/>
    <col min="12553" max="12554" width="14.140625" style="1" bestFit="1" customWidth="1"/>
    <col min="12555" max="12805" width="11.42578125" style="1"/>
    <col min="12806" max="12806" width="4.85546875" style="1" customWidth="1"/>
    <col min="12807" max="12807" width="21.5703125" style="1" customWidth="1"/>
    <col min="12808" max="12808" width="18" style="1" customWidth="1"/>
    <col min="12809" max="12810" width="14.140625" style="1" bestFit="1" customWidth="1"/>
    <col min="12811" max="13061" width="11.42578125" style="1"/>
    <col min="13062" max="13062" width="4.85546875" style="1" customWidth="1"/>
    <col min="13063" max="13063" width="21.5703125" style="1" customWidth="1"/>
    <col min="13064" max="13064" width="18" style="1" customWidth="1"/>
    <col min="13065" max="13066" width="14.140625" style="1" bestFit="1" customWidth="1"/>
    <col min="13067" max="13317" width="11.42578125" style="1"/>
    <col min="13318" max="13318" width="4.85546875" style="1" customWidth="1"/>
    <col min="13319" max="13319" width="21.5703125" style="1" customWidth="1"/>
    <col min="13320" max="13320" width="18" style="1" customWidth="1"/>
    <col min="13321" max="13322" width="14.140625" style="1" bestFit="1" customWidth="1"/>
    <col min="13323" max="13573" width="11.42578125" style="1"/>
    <col min="13574" max="13574" width="4.85546875" style="1" customWidth="1"/>
    <col min="13575" max="13575" width="21.5703125" style="1" customWidth="1"/>
    <col min="13576" max="13576" width="18" style="1" customWidth="1"/>
    <col min="13577" max="13578" width="14.140625" style="1" bestFit="1" customWidth="1"/>
    <col min="13579" max="13829" width="11.42578125" style="1"/>
    <col min="13830" max="13830" width="4.85546875" style="1" customWidth="1"/>
    <col min="13831" max="13831" width="21.5703125" style="1" customWidth="1"/>
    <col min="13832" max="13832" width="18" style="1" customWidth="1"/>
    <col min="13833" max="13834" width="14.140625" style="1" bestFit="1" customWidth="1"/>
    <col min="13835" max="14085" width="11.42578125" style="1"/>
    <col min="14086" max="14086" width="4.85546875" style="1" customWidth="1"/>
    <col min="14087" max="14087" width="21.5703125" style="1" customWidth="1"/>
    <col min="14088" max="14088" width="18" style="1" customWidth="1"/>
    <col min="14089" max="14090" width="14.140625" style="1" bestFit="1" customWidth="1"/>
    <col min="14091" max="14341" width="11.42578125" style="1"/>
    <col min="14342" max="14342" width="4.85546875" style="1" customWidth="1"/>
    <col min="14343" max="14343" width="21.5703125" style="1" customWidth="1"/>
    <col min="14344" max="14344" width="18" style="1" customWidth="1"/>
    <col min="14345" max="14346" width="14.140625" style="1" bestFit="1" customWidth="1"/>
    <col min="14347" max="14597" width="11.42578125" style="1"/>
    <col min="14598" max="14598" width="4.85546875" style="1" customWidth="1"/>
    <col min="14599" max="14599" width="21.5703125" style="1" customWidth="1"/>
    <col min="14600" max="14600" width="18" style="1" customWidth="1"/>
    <col min="14601" max="14602" width="14.140625" style="1" bestFit="1" customWidth="1"/>
    <col min="14603" max="14853" width="11.42578125" style="1"/>
    <col min="14854" max="14854" width="4.85546875" style="1" customWidth="1"/>
    <col min="14855" max="14855" width="21.5703125" style="1" customWidth="1"/>
    <col min="14856" max="14856" width="18" style="1" customWidth="1"/>
    <col min="14857" max="14858" width="14.140625" style="1" bestFit="1" customWidth="1"/>
    <col min="14859" max="15109" width="11.42578125" style="1"/>
    <col min="15110" max="15110" width="4.85546875" style="1" customWidth="1"/>
    <col min="15111" max="15111" width="21.5703125" style="1" customWidth="1"/>
    <col min="15112" max="15112" width="18" style="1" customWidth="1"/>
    <col min="15113" max="15114" width="14.140625" style="1" bestFit="1" customWidth="1"/>
    <col min="15115" max="15365" width="11.42578125" style="1"/>
    <col min="15366" max="15366" width="4.85546875" style="1" customWidth="1"/>
    <col min="15367" max="15367" width="21.5703125" style="1" customWidth="1"/>
    <col min="15368" max="15368" width="18" style="1" customWidth="1"/>
    <col min="15369" max="15370" width="14.140625" style="1" bestFit="1" customWidth="1"/>
    <col min="15371" max="15621" width="11.42578125" style="1"/>
    <col min="15622" max="15622" width="4.85546875" style="1" customWidth="1"/>
    <col min="15623" max="15623" width="21.5703125" style="1" customWidth="1"/>
    <col min="15624" max="15624" width="18" style="1" customWidth="1"/>
    <col min="15625" max="15626" width="14.140625" style="1" bestFit="1" customWidth="1"/>
    <col min="15627" max="15877" width="11.42578125" style="1"/>
    <col min="15878" max="15878" width="4.85546875" style="1" customWidth="1"/>
    <col min="15879" max="15879" width="21.5703125" style="1" customWidth="1"/>
    <col min="15880" max="15880" width="18" style="1" customWidth="1"/>
    <col min="15881" max="15882" width="14.140625" style="1" bestFit="1" customWidth="1"/>
    <col min="15883" max="16133" width="11.42578125" style="1"/>
    <col min="16134" max="16134" width="4.85546875" style="1" customWidth="1"/>
    <col min="16135" max="16135" width="21.5703125" style="1" customWidth="1"/>
    <col min="16136" max="16136" width="18" style="1" customWidth="1"/>
    <col min="16137" max="16138" width="14.140625" style="1" bestFit="1" customWidth="1"/>
    <col min="16139" max="16384" width="11.42578125" style="1"/>
  </cols>
  <sheetData>
    <row r="5" spans="1:8" x14ac:dyDescent="0.2">
      <c r="A5" s="9" t="s">
        <v>0</v>
      </c>
      <c r="B5" s="9"/>
      <c r="C5" s="9"/>
      <c r="D5" s="9"/>
      <c r="E5" s="9"/>
      <c r="F5" s="9"/>
      <c r="G5" s="9"/>
      <c r="H5" s="9"/>
    </row>
    <row r="6" spans="1:8" x14ac:dyDescent="0.2">
      <c r="A6" s="9" t="s">
        <v>1</v>
      </c>
      <c r="B6" s="9"/>
      <c r="C6" s="9"/>
      <c r="D6" s="9"/>
      <c r="E6" s="9"/>
      <c r="F6" s="9"/>
      <c r="G6" s="9"/>
      <c r="H6" s="9"/>
    </row>
    <row r="7" spans="1:8" x14ac:dyDescent="0.2">
      <c r="A7" s="10" t="s">
        <v>2</v>
      </c>
      <c r="B7" s="10"/>
      <c r="C7" s="10"/>
      <c r="D7" s="10"/>
      <c r="E7" s="10"/>
      <c r="F7" s="10"/>
      <c r="G7" s="10"/>
      <c r="H7" s="10"/>
    </row>
    <row r="8" spans="1:8" x14ac:dyDescent="0.2">
      <c r="A8" s="9" t="s">
        <v>193</v>
      </c>
      <c r="B8" s="9"/>
      <c r="C8" s="9"/>
      <c r="D8" s="9"/>
      <c r="E8" s="9"/>
      <c r="F8" s="9"/>
      <c r="G8" s="9"/>
      <c r="H8" s="9"/>
    </row>
    <row r="9" spans="1:8" x14ac:dyDescent="0.2">
      <c r="A9" s="10" t="s">
        <v>188</v>
      </c>
      <c r="B9" s="10"/>
      <c r="C9" s="10"/>
      <c r="D9" s="10"/>
      <c r="E9" s="10"/>
      <c r="F9" s="10"/>
      <c r="G9" s="10"/>
      <c r="H9" s="10"/>
    </row>
    <row r="10" spans="1:8" x14ac:dyDescent="0.2">
      <c r="A10" s="9" t="s">
        <v>3</v>
      </c>
      <c r="B10" s="9"/>
      <c r="C10" s="9"/>
      <c r="D10" s="9"/>
      <c r="E10" s="9"/>
      <c r="F10" s="9"/>
      <c r="G10" s="9"/>
      <c r="H10" s="9"/>
    </row>
    <row r="12" spans="1:8" x14ac:dyDescent="0.2">
      <c r="B12" s="2" t="s">
        <v>4</v>
      </c>
      <c r="G12" s="3">
        <f>+[1]MAYO!H113</f>
        <v>61525534.159999996</v>
      </c>
    </row>
    <row r="13" spans="1:8" x14ac:dyDescent="0.2">
      <c r="B13" s="1" t="s">
        <v>5</v>
      </c>
      <c r="G13" s="4">
        <v>0</v>
      </c>
    </row>
    <row r="14" spans="1:8" x14ac:dyDescent="0.2">
      <c r="B14" s="2" t="s">
        <v>6</v>
      </c>
      <c r="G14" s="3">
        <f>+G12+G13</f>
        <v>61525534.159999996</v>
      </c>
    </row>
    <row r="15" spans="1:8" x14ac:dyDescent="0.2">
      <c r="B15" s="1" t="s">
        <v>7</v>
      </c>
      <c r="G15" s="4" t="s">
        <v>8</v>
      </c>
    </row>
    <row r="16" spans="1:8" x14ac:dyDescent="0.2">
      <c r="B16" s="1" t="s">
        <v>9</v>
      </c>
      <c r="G16" s="4">
        <v>249697</v>
      </c>
    </row>
    <row r="17" spans="1:8" x14ac:dyDescent="0.2">
      <c r="B17" s="2" t="s">
        <v>10</v>
      </c>
      <c r="H17" s="3">
        <f>+G16+G14</f>
        <v>61775231.159999996</v>
      </c>
    </row>
    <row r="19" spans="1:8" x14ac:dyDescent="0.2">
      <c r="A19" s="11" t="s">
        <v>11</v>
      </c>
      <c r="B19" s="11"/>
      <c r="C19" s="11"/>
      <c r="D19" s="11"/>
      <c r="E19" s="11"/>
      <c r="F19" s="11"/>
      <c r="G19" s="11"/>
      <c r="H19" s="11"/>
    </row>
    <row r="20" spans="1:8" x14ac:dyDescent="0.2">
      <c r="A20" s="14" t="s">
        <v>12</v>
      </c>
      <c r="B20" s="14"/>
      <c r="C20" s="14"/>
      <c r="D20" s="14"/>
      <c r="E20" s="14"/>
      <c r="F20" s="14"/>
      <c r="G20" s="14"/>
      <c r="H20" s="14"/>
    </row>
    <row r="21" spans="1:8" x14ac:dyDescent="0.2">
      <c r="G21" s="4"/>
      <c r="H21" s="3"/>
    </row>
    <row r="22" spans="1:8" x14ac:dyDescent="0.2">
      <c r="A22" s="2" t="s">
        <v>13</v>
      </c>
      <c r="B22" s="2" t="s">
        <v>14</v>
      </c>
      <c r="C22" s="2"/>
      <c r="D22" s="2"/>
      <c r="G22" s="4"/>
      <c r="H22" s="3">
        <f>+SUM(G23:G34)</f>
        <v>3378694.8299999996</v>
      </c>
    </row>
    <row r="23" spans="1:8" x14ac:dyDescent="0.2">
      <c r="A23" s="1" t="s">
        <v>15</v>
      </c>
      <c r="B23" s="1" t="s">
        <v>16</v>
      </c>
      <c r="G23" s="4">
        <v>2647333.34</v>
      </c>
    </row>
    <row r="24" spans="1:8" hidden="1" x14ac:dyDescent="0.2">
      <c r="A24" s="1" t="s">
        <v>17</v>
      </c>
      <c r="B24" s="1" t="s">
        <v>18</v>
      </c>
      <c r="G24" s="4">
        <f>+'[1]CONSOLIDADO 2'!P13</f>
        <v>0</v>
      </c>
    </row>
    <row r="25" spans="1:8" x14ac:dyDescent="0.2">
      <c r="A25" s="1" t="s">
        <v>19</v>
      </c>
      <c r="B25" s="1" t="s">
        <v>20</v>
      </c>
      <c r="G25" s="4">
        <v>110000</v>
      </c>
    </row>
    <row r="26" spans="1:8" hidden="1" x14ac:dyDescent="0.2">
      <c r="A26" s="1" t="s">
        <v>21</v>
      </c>
      <c r="B26" s="1" t="s">
        <v>22</v>
      </c>
      <c r="G26" s="4">
        <f>+'[1]CONSOLIDADO 2'!P15</f>
        <v>0</v>
      </c>
    </row>
    <row r="27" spans="1:8" hidden="1" x14ac:dyDescent="0.2">
      <c r="A27" s="1" t="s">
        <v>23</v>
      </c>
      <c r="B27" s="1" t="s">
        <v>24</v>
      </c>
      <c r="G27" s="4">
        <f>+'[1]CONSOLIDADO 2'!P16</f>
        <v>0</v>
      </c>
    </row>
    <row r="28" spans="1:8" hidden="1" x14ac:dyDescent="0.2">
      <c r="A28" s="1" t="s">
        <v>25</v>
      </c>
      <c r="B28" s="1" t="s">
        <v>26</v>
      </c>
      <c r="G28" s="4">
        <v>0</v>
      </c>
    </row>
    <row r="29" spans="1:8" hidden="1" x14ac:dyDescent="0.2">
      <c r="A29" s="1" t="s">
        <v>27</v>
      </c>
      <c r="B29" s="1" t="s">
        <v>28</v>
      </c>
      <c r="G29" s="4">
        <f>+'[1]CONSOLIDADO 2'!P18</f>
        <v>0</v>
      </c>
    </row>
    <row r="30" spans="1:8" x14ac:dyDescent="0.2">
      <c r="A30" s="1" t="s">
        <v>29</v>
      </c>
      <c r="B30" s="1" t="s">
        <v>30</v>
      </c>
      <c r="G30" s="4">
        <v>227000</v>
      </c>
    </row>
    <row r="31" spans="1:8" hidden="1" x14ac:dyDescent="0.2">
      <c r="A31" s="1" t="s">
        <v>31</v>
      </c>
      <c r="B31" s="1" t="s">
        <v>32</v>
      </c>
      <c r="G31" s="4">
        <v>0</v>
      </c>
    </row>
    <row r="32" spans="1:8" x14ac:dyDescent="0.2">
      <c r="A32" s="1" t="s">
        <v>33</v>
      </c>
      <c r="B32" s="1" t="s">
        <v>34</v>
      </c>
      <c r="G32" s="4">
        <v>180698.09</v>
      </c>
    </row>
    <row r="33" spans="1:8" x14ac:dyDescent="0.2">
      <c r="A33" s="1" t="s">
        <v>35</v>
      </c>
      <c r="B33" s="1" t="s">
        <v>36</v>
      </c>
      <c r="G33" s="4">
        <v>194813.58</v>
      </c>
    </row>
    <row r="34" spans="1:8" x14ac:dyDescent="0.2">
      <c r="A34" s="1" t="s">
        <v>37</v>
      </c>
      <c r="B34" s="1" t="s">
        <v>38</v>
      </c>
      <c r="G34" s="4">
        <v>18849.82</v>
      </c>
    </row>
    <row r="35" spans="1:8" x14ac:dyDescent="0.2">
      <c r="G35" s="5"/>
      <c r="H35" s="4"/>
    </row>
    <row r="36" spans="1:8" x14ac:dyDescent="0.2">
      <c r="A36" s="2" t="s">
        <v>39</v>
      </c>
      <c r="B36" s="2" t="s">
        <v>40</v>
      </c>
      <c r="C36" s="2"/>
      <c r="D36" s="2"/>
      <c r="G36" s="5"/>
      <c r="H36" s="3">
        <f>SUM(G37:G66)</f>
        <v>1408408.79</v>
      </c>
    </row>
    <row r="37" spans="1:8" x14ac:dyDescent="0.2">
      <c r="A37" s="1" t="s">
        <v>41</v>
      </c>
      <c r="B37" s="1" t="s">
        <v>42</v>
      </c>
      <c r="G37" s="5">
        <v>179355.86</v>
      </c>
      <c r="H37" s="4"/>
    </row>
    <row r="38" spans="1:8" hidden="1" x14ac:dyDescent="0.2">
      <c r="A38" s="1" t="s">
        <v>43</v>
      </c>
      <c r="B38" s="1" t="s">
        <v>44</v>
      </c>
      <c r="G38" s="5">
        <v>0</v>
      </c>
      <c r="H38" s="4"/>
    </row>
    <row r="39" spans="1:8" x14ac:dyDescent="0.2">
      <c r="A39" s="1" t="s">
        <v>45</v>
      </c>
      <c r="B39" s="1" t="s">
        <v>46</v>
      </c>
      <c r="G39" s="5">
        <v>628</v>
      </c>
      <c r="H39" s="4"/>
    </row>
    <row r="40" spans="1:8" x14ac:dyDescent="0.2">
      <c r="A40" s="1" t="s">
        <v>47</v>
      </c>
      <c r="B40" s="1" t="s">
        <v>48</v>
      </c>
      <c r="G40" s="5">
        <v>1564</v>
      </c>
      <c r="H40" s="4"/>
    </row>
    <row r="41" spans="1:8" x14ac:dyDescent="0.2">
      <c r="A41" s="1" t="s">
        <v>49</v>
      </c>
      <c r="B41" s="1" t="s">
        <v>50</v>
      </c>
      <c r="G41" s="5">
        <v>10582</v>
      </c>
      <c r="H41" s="4"/>
    </row>
    <row r="42" spans="1:8" x14ac:dyDescent="0.2">
      <c r="A42" s="1" t="s">
        <v>51</v>
      </c>
      <c r="B42" s="1" t="s">
        <v>52</v>
      </c>
      <c r="G42" s="5">
        <v>144262.17000000001</v>
      </c>
      <c r="H42" s="4"/>
    </row>
    <row r="43" spans="1:8" x14ac:dyDescent="0.2">
      <c r="A43" s="1" t="s">
        <v>53</v>
      </c>
      <c r="B43" s="1" t="s">
        <v>54</v>
      </c>
      <c r="G43" s="5">
        <v>8400</v>
      </c>
      <c r="H43" s="4"/>
    </row>
    <row r="44" spans="1:8" hidden="1" x14ac:dyDescent="0.2">
      <c r="A44" s="1" t="s">
        <v>55</v>
      </c>
      <c r="B44" s="1" t="s">
        <v>56</v>
      </c>
      <c r="G44" s="5">
        <v>0</v>
      </c>
      <c r="H44" s="4"/>
    </row>
    <row r="45" spans="1:8" x14ac:dyDescent="0.2">
      <c r="A45" s="1" t="s">
        <v>57</v>
      </c>
      <c r="B45" s="1" t="s">
        <v>58</v>
      </c>
      <c r="G45" s="5">
        <v>397480</v>
      </c>
      <c r="H45" s="4"/>
    </row>
    <row r="46" spans="1:8" x14ac:dyDescent="0.2">
      <c r="A46" s="1" t="s">
        <v>59</v>
      </c>
      <c r="B46" s="1" t="s">
        <v>60</v>
      </c>
      <c r="G46" s="5">
        <v>1770</v>
      </c>
      <c r="H46" s="4"/>
    </row>
    <row r="47" spans="1:8" x14ac:dyDescent="0.2">
      <c r="A47" s="1" t="s">
        <v>61</v>
      </c>
      <c r="B47" s="1" t="s">
        <v>62</v>
      </c>
      <c r="G47" s="5">
        <v>467189.94</v>
      </c>
      <c r="H47" s="4"/>
    </row>
    <row r="48" spans="1:8" hidden="1" x14ac:dyDescent="0.2">
      <c r="A48" s="1" t="s">
        <v>63</v>
      </c>
      <c r="B48" s="1" t="s">
        <v>64</v>
      </c>
      <c r="G48" s="5">
        <f>+'[1]CONSOLIDADO 2'!P37</f>
        <v>0</v>
      </c>
      <c r="H48" s="4"/>
    </row>
    <row r="49" spans="1:10" x14ac:dyDescent="0.2">
      <c r="A49" s="1" t="s">
        <v>65</v>
      </c>
      <c r="B49" s="1" t="s">
        <v>66</v>
      </c>
      <c r="G49" s="5">
        <v>2360</v>
      </c>
      <c r="H49" s="4"/>
    </row>
    <row r="50" spans="1:10" hidden="1" x14ac:dyDescent="0.2">
      <c r="A50" s="1" t="s">
        <v>67</v>
      </c>
      <c r="B50" s="1" t="s">
        <v>68</v>
      </c>
      <c r="G50" s="5">
        <v>0</v>
      </c>
      <c r="H50" s="4"/>
    </row>
    <row r="51" spans="1:10" hidden="1" x14ac:dyDescent="0.2">
      <c r="A51" s="1" t="s">
        <v>69</v>
      </c>
      <c r="B51" s="1" t="s">
        <v>70</v>
      </c>
      <c r="G51" s="5">
        <v>0</v>
      </c>
      <c r="H51" s="4"/>
      <c r="I51" s="8"/>
      <c r="J51" s="8"/>
    </row>
    <row r="52" spans="1:10" hidden="1" x14ac:dyDescent="0.2">
      <c r="A52" s="1" t="s">
        <v>71</v>
      </c>
      <c r="B52" s="1" t="s">
        <v>72</v>
      </c>
      <c r="G52" s="5">
        <f>+'[1]CONSOLIDADO 2'!P42</f>
        <v>0</v>
      </c>
      <c r="H52" s="4"/>
    </row>
    <row r="53" spans="1:10" hidden="1" x14ac:dyDescent="0.2">
      <c r="A53" s="1" t="s">
        <v>73</v>
      </c>
      <c r="B53" s="1" t="s">
        <v>74</v>
      </c>
      <c r="G53" s="5">
        <v>0</v>
      </c>
      <c r="H53" s="4"/>
    </row>
    <row r="54" spans="1:10" hidden="1" x14ac:dyDescent="0.2">
      <c r="A54" s="1" t="s">
        <v>75</v>
      </c>
      <c r="B54" s="1" t="s">
        <v>76</v>
      </c>
      <c r="G54" s="5">
        <v>0</v>
      </c>
      <c r="H54" s="4"/>
    </row>
    <row r="55" spans="1:10" hidden="1" x14ac:dyDescent="0.2">
      <c r="A55" s="1" t="s">
        <v>77</v>
      </c>
      <c r="B55" s="1" t="s">
        <v>78</v>
      </c>
      <c r="G55" s="5">
        <f>+'[1]CONSOLIDADO 2'!P45</f>
        <v>0</v>
      </c>
      <c r="H55" s="4"/>
    </row>
    <row r="56" spans="1:10" hidden="1" x14ac:dyDescent="0.2">
      <c r="A56" s="1" t="s">
        <v>79</v>
      </c>
      <c r="B56" s="1" t="s">
        <v>80</v>
      </c>
      <c r="G56" s="5">
        <v>0</v>
      </c>
      <c r="H56" s="4"/>
    </row>
    <row r="57" spans="1:10" hidden="1" x14ac:dyDescent="0.2">
      <c r="A57" s="1" t="s">
        <v>81</v>
      </c>
      <c r="B57" s="1" t="s">
        <v>82</v>
      </c>
      <c r="G57" s="5">
        <f>+'[1]CONSOLIDADO 2'!P47</f>
        <v>0</v>
      </c>
      <c r="H57" s="4"/>
    </row>
    <row r="58" spans="1:10" hidden="1" x14ac:dyDescent="0.2">
      <c r="A58" s="1" t="s">
        <v>83</v>
      </c>
      <c r="B58" s="1" t="s">
        <v>84</v>
      </c>
      <c r="G58" s="5">
        <v>0</v>
      </c>
      <c r="H58" s="4"/>
    </row>
    <row r="59" spans="1:10" hidden="1" x14ac:dyDescent="0.2">
      <c r="A59" s="1" t="s">
        <v>85</v>
      </c>
      <c r="B59" s="1" t="s">
        <v>86</v>
      </c>
      <c r="G59" s="5">
        <v>0</v>
      </c>
      <c r="H59" s="4"/>
    </row>
    <row r="60" spans="1:10" hidden="1" x14ac:dyDescent="0.2">
      <c r="A60" s="1" t="s">
        <v>87</v>
      </c>
      <c r="B60" s="1" t="s">
        <v>88</v>
      </c>
      <c r="G60" s="5">
        <v>0</v>
      </c>
      <c r="H60" s="4"/>
    </row>
    <row r="61" spans="1:10" x14ac:dyDescent="0.2">
      <c r="A61" s="1" t="s">
        <v>189</v>
      </c>
      <c r="B61" s="1" t="s">
        <v>190</v>
      </c>
      <c r="G61" s="5">
        <v>62540</v>
      </c>
      <c r="H61" s="4"/>
    </row>
    <row r="62" spans="1:10" x14ac:dyDescent="0.2">
      <c r="A62" s="1" t="s">
        <v>89</v>
      </c>
      <c r="B62" s="1" t="s">
        <v>90</v>
      </c>
      <c r="G62" s="5">
        <v>56756.82</v>
      </c>
      <c r="H62" s="4"/>
    </row>
    <row r="63" spans="1:10" hidden="1" x14ac:dyDescent="0.2">
      <c r="A63" s="1" t="s">
        <v>91</v>
      </c>
      <c r="B63" s="1" t="s">
        <v>92</v>
      </c>
      <c r="G63" s="5">
        <f>+'[1]CONSOLIDADO 2'!P54</f>
        <v>0</v>
      </c>
      <c r="H63" s="4"/>
    </row>
    <row r="64" spans="1:10" hidden="1" x14ac:dyDescent="0.2">
      <c r="A64" s="1" t="s">
        <v>93</v>
      </c>
      <c r="B64" s="1" t="s">
        <v>94</v>
      </c>
      <c r="G64" s="5">
        <v>0</v>
      </c>
      <c r="H64" s="4"/>
    </row>
    <row r="65" spans="1:8" hidden="1" x14ac:dyDescent="0.2">
      <c r="A65" s="1" t="s">
        <v>95</v>
      </c>
      <c r="B65" s="1" t="s">
        <v>96</v>
      </c>
      <c r="G65" s="5">
        <v>0</v>
      </c>
      <c r="H65" s="4"/>
    </row>
    <row r="66" spans="1:8" x14ac:dyDescent="0.2">
      <c r="A66" s="1" t="s">
        <v>97</v>
      </c>
      <c r="B66" s="1" t="s">
        <v>98</v>
      </c>
      <c r="G66" s="5">
        <v>75520</v>
      </c>
      <c r="H66" s="4"/>
    </row>
    <row r="67" spans="1:8" x14ac:dyDescent="0.2">
      <c r="G67" s="4"/>
      <c r="H67" s="4"/>
    </row>
    <row r="68" spans="1:8" x14ac:dyDescent="0.2">
      <c r="A68" s="2" t="s">
        <v>99</v>
      </c>
      <c r="B68" s="2" t="s">
        <v>100</v>
      </c>
      <c r="C68" s="2"/>
      <c r="D68" s="2"/>
      <c r="G68" s="4"/>
      <c r="H68" s="3">
        <f>SUM(G69:G93)</f>
        <v>123430</v>
      </c>
    </row>
    <row r="69" spans="1:8" x14ac:dyDescent="0.2">
      <c r="A69" s="1" t="s">
        <v>101</v>
      </c>
      <c r="B69" s="1" t="s">
        <v>102</v>
      </c>
      <c r="G69" s="4">
        <v>80430</v>
      </c>
      <c r="H69" s="4"/>
    </row>
    <row r="70" spans="1:8" hidden="1" x14ac:dyDescent="0.2">
      <c r="A70" s="1" t="s">
        <v>103</v>
      </c>
      <c r="B70" s="1" t="s">
        <v>104</v>
      </c>
      <c r="G70" s="4">
        <v>0</v>
      </c>
      <c r="H70" s="4"/>
    </row>
    <row r="71" spans="1:8" hidden="1" x14ac:dyDescent="0.2">
      <c r="A71" s="1" t="s">
        <v>105</v>
      </c>
      <c r="B71" s="1" t="s">
        <v>106</v>
      </c>
      <c r="G71" s="4">
        <f>+'[1]CONSOLIDADO 2'!P60</f>
        <v>0</v>
      </c>
      <c r="H71" s="4"/>
    </row>
    <row r="72" spans="1:8" hidden="1" x14ac:dyDescent="0.2">
      <c r="A72" s="1" t="s">
        <v>107</v>
      </c>
      <c r="B72" s="1" t="s">
        <v>108</v>
      </c>
      <c r="G72" s="4">
        <v>0</v>
      </c>
      <c r="H72" s="4"/>
    </row>
    <row r="73" spans="1:8" hidden="1" x14ac:dyDescent="0.2">
      <c r="A73" s="1" t="s">
        <v>109</v>
      </c>
      <c r="B73" s="1" t="s">
        <v>110</v>
      </c>
      <c r="G73" s="4">
        <v>0</v>
      </c>
      <c r="H73" s="4"/>
    </row>
    <row r="74" spans="1:8" hidden="1" x14ac:dyDescent="0.2">
      <c r="A74" s="1" t="s">
        <v>111</v>
      </c>
      <c r="B74" s="1" t="s">
        <v>112</v>
      </c>
      <c r="G74" s="4">
        <v>0</v>
      </c>
      <c r="H74" s="4"/>
    </row>
    <row r="75" spans="1:8" hidden="1" x14ac:dyDescent="0.2">
      <c r="A75" s="1" t="s">
        <v>113</v>
      </c>
      <c r="B75" s="1" t="s">
        <v>114</v>
      </c>
      <c r="G75" s="4">
        <v>0</v>
      </c>
      <c r="H75" s="4"/>
    </row>
    <row r="76" spans="1:8" hidden="1" x14ac:dyDescent="0.2">
      <c r="A76" s="1" t="s">
        <v>115</v>
      </c>
      <c r="B76" s="1" t="s">
        <v>116</v>
      </c>
      <c r="G76" s="4">
        <f>+'[1]CONSOLIDADO 2'!P67</f>
        <v>0</v>
      </c>
      <c r="H76" s="4"/>
    </row>
    <row r="77" spans="1:8" hidden="1" x14ac:dyDescent="0.2">
      <c r="A77" s="1" t="s">
        <v>117</v>
      </c>
      <c r="B77" s="1" t="s">
        <v>118</v>
      </c>
      <c r="G77" s="4">
        <f>+'[1]CONSOLIDADO 2'!P65</f>
        <v>0</v>
      </c>
      <c r="H77" s="4"/>
    </row>
    <row r="78" spans="1:8" hidden="1" x14ac:dyDescent="0.2">
      <c r="A78" s="1" t="s">
        <v>119</v>
      </c>
      <c r="B78" s="1" t="s">
        <v>120</v>
      </c>
      <c r="G78" s="4">
        <v>0</v>
      </c>
      <c r="H78" s="4"/>
    </row>
    <row r="79" spans="1:8" hidden="1" x14ac:dyDescent="0.2">
      <c r="A79" s="1" t="s">
        <v>121</v>
      </c>
      <c r="B79" s="1" t="s">
        <v>122</v>
      </c>
      <c r="G79" s="4">
        <f>+'[1]CONSOLIDADO 2'!P68</f>
        <v>0</v>
      </c>
      <c r="H79" s="4"/>
    </row>
    <row r="80" spans="1:8" hidden="1" x14ac:dyDescent="0.2">
      <c r="A80" s="1" t="s">
        <v>123</v>
      </c>
      <c r="B80" s="1" t="s">
        <v>124</v>
      </c>
      <c r="G80" s="4">
        <v>0</v>
      </c>
      <c r="H80" s="4"/>
    </row>
    <row r="81" spans="1:8" hidden="1" x14ac:dyDescent="0.2">
      <c r="A81" s="1" t="s">
        <v>125</v>
      </c>
      <c r="B81" s="1" t="s">
        <v>126</v>
      </c>
      <c r="G81" s="4">
        <v>0</v>
      </c>
      <c r="H81" s="4"/>
    </row>
    <row r="82" spans="1:8" hidden="1" x14ac:dyDescent="0.2">
      <c r="A82" s="1" t="s">
        <v>127</v>
      </c>
      <c r="B82" s="1" t="s">
        <v>128</v>
      </c>
      <c r="G82" s="4">
        <v>0</v>
      </c>
      <c r="H82" s="4"/>
    </row>
    <row r="83" spans="1:8" x14ac:dyDescent="0.2">
      <c r="A83" s="1" t="s">
        <v>129</v>
      </c>
      <c r="B83" s="1" t="s">
        <v>130</v>
      </c>
      <c r="G83" s="4">
        <v>43000</v>
      </c>
      <c r="H83" s="4"/>
    </row>
    <row r="84" spans="1:8" hidden="1" x14ac:dyDescent="0.2">
      <c r="A84" s="1" t="s">
        <v>131</v>
      </c>
      <c r="B84" s="1" t="s">
        <v>132</v>
      </c>
      <c r="G84" s="4">
        <f>+'[1]CONSOLIDADO 2'!P73</f>
        <v>0</v>
      </c>
      <c r="H84" s="4"/>
    </row>
    <row r="85" spans="1:8" hidden="1" x14ac:dyDescent="0.2">
      <c r="A85" s="1" t="s">
        <v>133</v>
      </c>
      <c r="B85" s="1" t="s">
        <v>134</v>
      </c>
      <c r="G85" s="4">
        <v>0</v>
      </c>
      <c r="H85" s="4"/>
    </row>
    <row r="86" spans="1:8" hidden="1" x14ac:dyDescent="0.2">
      <c r="A86" s="1" t="s">
        <v>135</v>
      </c>
      <c r="B86" s="1" t="s">
        <v>136</v>
      </c>
      <c r="G86" s="4">
        <f>+'[1]CONSOLIDADO 2'!P75</f>
        <v>0</v>
      </c>
      <c r="H86" s="4"/>
    </row>
    <row r="87" spans="1:8" hidden="1" x14ac:dyDescent="0.2">
      <c r="A87" s="1" t="s">
        <v>137</v>
      </c>
      <c r="B87" s="1" t="s">
        <v>138</v>
      </c>
      <c r="G87" s="4">
        <v>0</v>
      </c>
      <c r="H87" s="4"/>
    </row>
    <row r="88" spans="1:8" hidden="1" x14ac:dyDescent="0.2">
      <c r="A88" s="1" t="s">
        <v>139</v>
      </c>
      <c r="B88" s="1" t="s">
        <v>140</v>
      </c>
      <c r="G88" s="4">
        <v>0</v>
      </c>
      <c r="H88" s="4"/>
    </row>
    <row r="89" spans="1:8" hidden="1" x14ac:dyDescent="0.2">
      <c r="A89" s="1" t="s">
        <v>141</v>
      </c>
      <c r="B89" s="1" t="s">
        <v>142</v>
      </c>
      <c r="G89" s="4">
        <v>0</v>
      </c>
      <c r="H89" s="4"/>
    </row>
    <row r="90" spans="1:8" hidden="1" x14ac:dyDescent="0.2">
      <c r="A90" s="1" t="s">
        <v>143</v>
      </c>
      <c r="B90" s="1" t="s">
        <v>144</v>
      </c>
      <c r="G90" s="4">
        <v>0</v>
      </c>
      <c r="H90" s="4"/>
    </row>
    <row r="91" spans="1:8" hidden="1" x14ac:dyDescent="0.2">
      <c r="A91" s="1" t="s">
        <v>145</v>
      </c>
      <c r="B91" s="1" t="s">
        <v>146</v>
      </c>
      <c r="G91" s="4">
        <v>0</v>
      </c>
      <c r="H91" s="4"/>
    </row>
    <row r="92" spans="1:8" hidden="1" x14ac:dyDescent="0.2">
      <c r="A92" s="1" t="s">
        <v>147</v>
      </c>
      <c r="B92" s="1" t="s">
        <v>148</v>
      </c>
      <c r="G92" s="4">
        <v>0</v>
      </c>
      <c r="H92" s="4"/>
    </row>
    <row r="93" spans="1:8" hidden="1" x14ac:dyDescent="0.2">
      <c r="A93" s="1" t="s">
        <v>149</v>
      </c>
      <c r="B93" s="1" t="s">
        <v>150</v>
      </c>
      <c r="G93" s="4">
        <v>0</v>
      </c>
      <c r="H93" s="4"/>
    </row>
    <row r="94" spans="1:8" x14ac:dyDescent="0.2">
      <c r="G94" s="4"/>
      <c r="H94" s="4"/>
    </row>
    <row r="95" spans="1:8" x14ac:dyDescent="0.2">
      <c r="A95" s="2" t="s">
        <v>151</v>
      </c>
      <c r="B95" s="2" t="s">
        <v>152</v>
      </c>
      <c r="C95" s="2"/>
      <c r="D95" s="2"/>
      <c r="E95" s="2"/>
      <c r="G95" s="4"/>
      <c r="H95" s="3">
        <f>SUM(G96:G106)</f>
        <v>364440.05</v>
      </c>
    </row>
    <row r="96" spans="1:8" hidden="1" x14ac:dyDescent="0.2">
      <c r="A96" s="1" t="s">
        <v>153</v>
      </c>
      <c r="B96" s="1" t="s">
        <v>154</v>
      </c>
      <c r="G96" s="4">
        <v>0</v>
      </c>
      <c r="H96" s="4"/>
    </row>
    <row r="97" spans="1:8" hidden="1" x14ac:dyDescent="0.2">
      <c r="A97" s="1" t="s">
        <v>155</v>
      </c>
      <c r="B97" s="1" t="s">
        <v>156</v>
      </c>
      <c r="G97" s="4">
        <v>0</v>
      </c>
      <c r="H97" s="4"/>
    </row>
    <row r="98" spans="1:8" x14ac:dyDescent="0.2">
      <c r="A98" s="1" t="s">
        <v>157</v>
      </c>
      <c r="B98" s="1" t="s">
        <v>158</v>
      </c>
      <c r="G98" s="4">
        <v>299908.8</v>
      </c>
      <c r="H98" s="4"/>
    </row>
    <row r="99" spans="1:8" hidden="1" x14ac:dyDescent="0.2">
      <c r="A99" s="1" t="s">
        <v>159</v>
      </c>
      <c r="B99" s="1" t="s">
        <v>160</v>
      </c>
      <c r="G99" s="4">
        <v>0</v>
      </c>
      <c r="H99" s="4"/>
    </row>
    <row r="100" spans="1:8" hidden="1" x14ac:dyDescent="0.2">
      <c r="A100" s="1" t="s">
        <v>161</v>
      </c>
      <c r="B100" s="1" t="s">
        <v>162</v>
      </c>
      <c r="G100" s="4">
        <f>+'[1]CONSOLIDADO 2'!P87</f>
        <v>0</v>
      </c>
      <c r="H100" s="4"/>
    </row>
    <row r="101" spans="1:8" hidden="1" x14ac:dyDescent="0.2">
      <c r="A101" s="1" t="s">
        <v>163</v>
      </c>
      <c r="B101" s="1" t="s">
        <v>164</v>
      </c>
      <c r="G101" s="4">
        <f>+'[1]CONSOLIDADO 2'!P88</f>
        <v>0</v>
      </c>
      <c r="H101" s="4"/>
    </row>
    <row r="102" spans="1:8" hidden="1" x14ac:dyDescent="0.2">
      <c r="A102" s="1" t="s">
        <v>165</v>
      </c>
      <c r="B102" s="1" t="s">
        <v>166</v>
      </c>
      <c r="G102" s="4">
        <f>+'[1]CONSOLIDADO 2'!P89</f>
        <v>0</v>
      </c>
      <c r="H102" s="4"/>
    </row>
    <row r="103" spans="1:8" hidden="1" x14ac:dyDescent="0.2">
      <c r="A103" s="1" t="s">
        <v>167</v>
      </c>
      <c r="B103" s="1" t="s">
        <v>168</v>
      </c>
      <c r="G103" s="4">
        <f>+'[1]CONSOLIDADO 2'!P90</f>
        <v>0</v>
      </c>
      <c r="H103" s="4"/>
    </row>
    <row r="104" spans="1:8" x14ac:dyDescent="0.2">
      <c r="A104" s="1" t="s">
        <v>169</v>
      </c>
      <c r="B104" s="1" t="s">
        <v>170</v>
      </c>
      <c r="G104" s="4">
        <v>64531.25</v>
      </c>
      <c r="H104" s="4"/>
    </row>
    <row r="105" spans="1:8" hidden="1" x14ac:dyDescent="0.2">
      <c r="A105" s="1" t="s">
        <v>171</v>
      </c>
      <c r="B105" s="1" t="s">
        <v>172</v>
      </c>
      <c r="G105" s="4">
        <f>+'[1]CONSOLIDADO 2'!P92</f>
        <v>0</v>
      </c>
      <c r="H105" s="4"/>
    </row>
    <row r="106" spans="1:8" hidden="1" x14ac:dyDescent="0.2">
      <c r="A106" s="1" t="s">
        <v>173</v>
      </c>
      <c r="B106" s="1" t="s">
        <v>174</v>
      </c>
      <c r="G106" s="4">
        <f>+'[1]CONSOLIDADO 2'!P93</f>
        <v>0</v>
      </c>
      <c r="H106" s="4"/>
    </row>
    <row r="107" spans="1:8" hidden="1" x14ac:dyDescent="0.2">
      <c r="A107" s="2" t="s">
        <v>175</v>
      </c>
      <c r="B107" s="2" t="s">
        <v>176</v>
      </c>
      <c r="G107" s="4"/>
      <c r="H107" s="3">
        <f>SUM(G108)</f>
        <v>0</v>
      </c>
    </row>
    <row r="108" spans="1:8" hidden="1" x14ac:dyDescent="0.2">
      <c r="A108" s="1" t="s">
        <v>177</v>
      </c>
      <c r="B108" s="1" t="s">
        <v>178</v>
      </c>
      <c r="G108" s="4">
        <f>+'[1]CONSOLIDADO 2'!P94</f>
        <v>0</v>
      </c>
      <c r="H108" s="4"/>
    </row>
    <row r="109" spans="1:8" x14ac:dyDescent="0.2">
      <c r="G109" s="4"/>
      <c r="H109" s="4"/>
    </row>
    <row r="110" spans="1:8" x14ac:dyDescent="0.2">
      <c r="A110" s="12" t="s">
        <v>191</v>
      </c>
      <c r="B110" s="12"/>
      <c r="C110" s="12"/>
      <c r="D110" s="12"/>
      <c r="E110" s="12"/>
      <c r="F110" s="12"/>
      <c r="G110" s="12"/>
      <c r="H110" s="12"/>
    </row>
    <row r="111" spans="1:8" x14ac:dyDescent="0.2">
      <c r="G111" s="4"/>
      <c r="H111" s="4"/>
    </row>
    <row r="112" spans="1:8" x14ac:dyDescent="0.2">
      <c r="E112" s="2" t="s">
        <v>179</v>
      </c>
      <c r="G112" s="4"/>
      <c r="H112" s="3">
        <f>+H95+H68+H36+H22+H107</f>
        <v>5274973.67</v>
      </c>
    </row>
    <row r="113" spans="1:8" x14ac:dyDescent="0.2">
      <c r="G113" s="4"/>
      <c r="H113" s="4"/>
    </row>
    <row r="114" spans="1:8" x14ac:dyDescent="0.2">
      <c r="E114" s="2" t="s">
        <v>192</v>
      </c>
      <c r="G114" s="4"/>
      <c r="H114" s="15">
        <f>+H17-H112</f>
        <v>56500257.489999995</v>
      </c>
    </row>
    <row r="117" spans="1:8" x14ac:dyDescent="0.2">
      <c r="A117" s="9" t="s">
        <v>180</v>
      </c>
      <c r="B117" s="9"/>
      <c r="C117" s="9"/>
      <c r="E117" s="13" t="s">
        <v>181</v>
      </c>
      <c r="F117" s="13"/>
      <c r="G117" s="13"/>
      <c r="H117" s="13"/>
    </row>
    <row r="118" spans="1:8" x14ac:dyDescent="0.2">
      <c r="A118" s="16" t="s">
        <v>182</v>
      </c>
      <c r="B118" s="16"/>
      <c r="C118" s="16"/>
      <c r="E118" s="17" t="s">
        <v>183</v>
      </c>
      <c r="F118" s="17"/>
      <c r="G118" s="17"/>
      <c r="H118" s="17"/>
    </row>
    <row r="119" spans="1:8" x14ac:dyDescent="0.2">
      <c r="A119" s="9" t="s">
        <v>184</v>
      </c>
      <c r="B119" s="9"/>
      <c r="C119" s="9"/>
      <c r="E119" s="9" t="s">
        <v>185</v>
      </c>
      <c r="F119" s="9"/>
      <c r="G119" s="9"/>
      <c r="H119" s="9"/>
    </row>
    <row r="122" spans="1:8" x14ac:dyDescent="0.2">
      <c r="A122" s="6"/>
      <c r="B122" s="6"/>
      <c r="C122" s="6"/>
      <c r="D122" s="9" t="s">
        <v>186</v>
      </c>
      <c r="E122" s="9"/>
      <c r="F122" s="9"/>
      <c r="G122" s="6"/>
      <c r="H122" s="6"/>
    </row>
    <row r="123" spans="1:8" x14ac:dyDescent="0.2">
      <c r="A123" s="7"/>
      <c r="B123" s="7"/>
      <c r="C123" s="7"/>
      <c r="D123" s="16" t="s">
        <v>187</v>
      </c>
      <c r="E123" s="16"/>
      <c r="F123" s="16"/>
      <c r="G123" s="7"/>
      <c r="H123" s="7"/>
    </row>
    <row r="124" spans="1:8" x14ac:dyDescent="0.2">
      <c r="A124" s="6"/>
      <c r="B124" s="6"/>
      <c r="C124" s="6"/>
      <c r="D124" s="9" t="s">
        <v>185</v>
      </c>
      <c r="E124" s="9"/>
      <c r="F124" s="9"/>
      <c r="G124" s="6"/>
      <c r="H124" s="6"/>
    </row>
  </sheetData>
  <mergeCells count="18">
    <mergeCell ref="A118:C118"/>
    <mergeCell ref="E118:H118"/>
    <mergeCell ref="A5:H5"/>
    <mergeCell ref="A6:H6"/>
    <mergeCell ref="A7:H7"/>
    <mergeCell ref="A8:H8"/>
    <mergeCell ref="A9:H9"/>
    <mergeCell ref="A10:H10"/>
    <mergeCell ref="A19:H19"/>
    <mergeCell ref="A20:H20"/>
    <mergeCell ref="A110:H110"/>
    <mergeCell ref="A117:C117"/>
    <mergeCell ref="E117:H117"/>
    <mergeCell ref="A119:C119"/>
    <mergeCell ref="E119:H119"/>
    <mergeCell ref="D122:F122"/>
    <mergeCell ref="D123:F123"/>
    <mergeCell ref="D124:F1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C590-E5AE-4D3D-BF3B-432C027373CC}">
  <dimension ref="A5:X100"/>
  <sheetViews>
    <sheetView topLeftCell="B1" workbookViewId="0">
      <selection activeCell="I3" sqref="I3"/>
    </sheetView>
  </sheetViews>
  <sheetFormatPr baseColWidth="10" defaultRowHeight="12.75" x14ac:dyDescent="0.2"/>
  <cols>
    <col min="1" max="1" width="13.42578125" style="1" hidden="1" customWidth="1"/>
    <col min="2" max="2" width="11.42578125" style="1"/>
    <col min="3" max="3" width="39" style="1" customWidth="1"/>
    <col min="4" max="4" width="18.42578125" style="1" customWidth="1"/>
    <col min="5" max="5" width="17.5703125" style="1" customWidth="1"/>
    <col min="6" max="6" width="16.85546875" style="1" customWidth="1"/>
    <col min="7" max="7" width="18" style="1" customWidth="1"/>
    <col min="8" max="8" width="16.5703125" style="1" customWidth="1"/>
    <col min="9" max="9" width="17" style="1" customWidth="1"/>
    <col min="10" max="10" width="15.42578125" style="1" hidden="1" customWidth="1"/>
    <col min="11" max="11" width="14.7109375" style="1" hidden="1" customWidth="1"/>
    <col min="12" max="12" width="15.140625" style="1" hidden="1" customWidth="1"/>
    <col min="13" max="13" width="17.28515625" style="1" hidden="1" customWidth="1"/>
    <col min="14" max="14" width="15.140625" style="4" hidden="1" customWidth="1"/>
    <col min="15" max="15" width="0.28515625" style="1" hidden="1" customWidth="1"/>
    <col min="16" max="16" width="19.5703125" style="1" customWidth="1"/>
    <col min="17" max="17" width="16.28515625" style="1" hidden="1" customWidth="1"/>
    <col min="18" max="18" width="14.28515625" style="1" hidden="1" customWidth="1"/>
    <col min="19" max="19" width="14.85546875" style="1" hidden="1" customWidth="1"/>
    <col min="20" max="21" width="0" style="1" hidden="1" customWidth="1"/>
    <col min="22" max="22" width="15" style="1" hidden="1" customWidth="1"/>
    <col min="23" max="23" width="11.42578125" style="1"/>
    <col min="24" max="24" width="13.85546875" style="1" bestFit="1" customWidth="1"/>
    <col min="25" max="256" width="11.42578125" style="1"/>
    <col min="257" max="257" width="0" style="1" hidden="1" customWidth="1"/>
    <col min="258" max="258" width="11.42578125" style="1"/>
    <col min="259" max="259" width="39" style="1" customWidth="1"/>
    <col min="260" max="260" width="18.42578125" style="1" customWidth="1"/>
    <col min="261" max="261" width="17.5703125" style="1" customWidth="1"/>
    <col min="262" max="262" width="16.85546875" style="1" customWidth="1"/>
    <col min="263" max="263" width="18" style="1" customWidth="1"/>
    <col min="264" max="264" width="16.5703125" style="1" customWidth="1"/>
    <col min="265" max="265" width="17" style="1" customWidth="1"/>
    <col min="266" max="271" width="0" style="1" hidden="1" customWidth="1"/>
    <col min="272" max="272" width="19.5703125" style="1" customWidth="1"/>
    <col min="273" max="278" width="0" style="1" hidden="1" customWidth="1"/>
    <col min="279" max="279" width="11.42578125" style="1"/>
    <col min="280" max="280" width="13.85546875" style="1" bestFit="1" customWidth="1"/>
    <col min="281" max="512" width="11.42578125" style="1"/>
    <col min="513" max="513" width="0" style="1" hidden="1" customWidth="1"/>
    <col min="514" max="514" width="11.42578125" style="1"/>
    <col min="515" max="515" width="39" style="1" customWidth="1"/>
    <col min="516" max="516" width="18.42578125" style="1" customWidth="1"/>
    <col min="517" max="517" width="17.5703125" style="1" customWidth="1"/>
    <col min="518" max="518" width="16.85546875" style="1" customWidth="1"/>
    <col min="519" max="519" width="18" style="1" customWidth="1"/>
    <col min="520" max="520" width="16.5703125" style="1" customWidth="1"/>
    <col min="521" max="521" width="17" style="1" customWidth="1"/>
    <col min="522" max="527" width="0" style="1" hidden="1" customWidth="1"/>
    <col min="528" max="528" width="19.5703125" style="1" customWidth="1"/>
    <col min="529" max="534" width="0" style="1" hidden="1" customWidth="1"/>
    <col min="535" max="535" width="11.42578125" style="1"/>
    <col min="536" max="536" width="13.85546875" style="1" bestFit="1" customWidth="1"/>
    <col min="537" max="768" width="11.42578125" style="1"/>
    <col min="769" max="769" width="0" style="1" hidden="1" customWidth="1"/>
    <col min="770" max="770" width="11.42578125" style="1"/>
    <col min="771" max="771" width="39" style="1" customWidth="1"/>
    <col min="772" max="772" width="18.42578125" style="1" customWidth="1"/>
    <col min="773" max="773" width="17.5703125" style="1" customWidth="1"/>
    <col min="774" max="774" width="16.85546875" style="1" customWidth="1"/>
    <col min="775" max="775" width="18" style="1" customWidth="1"/>
    <col min="776" max="776" width="16.5703125" style="1" customWidth="1"/>
    <col min="777" max="777" width="17" style="1" customWidth="1"/>
    <col min="778" max="783" width="0" style="1" hidden="1" customWidth="1"/>
    <col min="784" max="784" width="19.5703125" style="1" customWidth="1"/>
    <col min="785" max="790" width="0" style="1" hidden="1" customWidth="1"/>
    <col min="791" max="791" width="11.42578125" style="1"/>
    <col min="792" max="792" width="13.85546875" style="1" bestFit="1" customWidth="1"/>
    <col min="793" max="1024" width="11.42578125" style="1"/>
    <col min="1025" max="1025" width="0" style="1" hidden="1" customWidth="1"/>
    <col min="1026" max="1026" width="11.42578125" style="1"/>
    <col min="1027" max="1027" width="39" style="1" customWidth="1"/>
    <col min="1028" max="1028" width="18.42578125" style="1" customWidth="1"/>
    <col min="1029" max="1029" width="17.5703125" style="1" customWidth="1"/>
    <col min="1030" max="1030" width="16.85546875" style="1" customWidth="1"/>
    <col min="1031" max="1031" width="18" style="1" customWidth="1"/>
    <col min="1032" max="1032" width="16.5703125" style="1" customWidth="1"/>
    <col min="1033" max="1033" width="17" style="1" customWidth="1"/>
    <col min="1034" max="1039" width="0" style="1" hidden="1" customWidth="1"/>
    <col min="1040" max="1040" width="19.5703125" style="1" customWidth="1"/>
    <col min="1041" max="1046" width="0" style="1" hidden="1" customWidth="1"/>
    <col min="1047" max="1047" width="11.42578125" style="1"/>
    <col min="1048" max="1048" width="13.85546875" style="1" bestFit="1" customWidth="1"/>
    <col min="1049" max="1280" width="11.42578125" style="1"/>
    <col min="1281" max="1281" width="0" style="1" hidden="1" customWidth="1"/>
    <col min="1282" max="1282" width="11.42578125" style="1"/>
    <col min="1283" max="1283" width="39" style="1" customWidth="1"/>
    <col min="1284" max="1284" width="18.42578125" style="1" customWidth="1"/>
    <col min="1285" max="1285" width="17.5703125" style="1" customWidth="1"/>
    <col min="1286" max="1286" width="16.85546875" style="1" customWidth="1"/>
    <col min="1287" max="1287" width="18" style="1" customWidth="1"/>
    <col min="1288" max="1288" width="16.5703125" style="1" customWidth="1"/>
    <col min="1289" max="1289" width="17" style="1" customWidth="1"/>
    <col min="1290" max="1295" width="0" style="1" hidden="1" customWidth="1"/>
    <col min="1296" max="1296" width="19.5703125" style="1" customWidth="1"/>
    <col min="1297" max="1302" width="0" style="1" hidden="1" customWidth="1"/>
    <col min="1303" max="1303" width="11.42578125" style="1"/>
    <col min="1304" max="1304" width="13.85546875" style="1" bestFit="1" customWidth="1"/>
    <col min="1305" max="1536" width="11.42578125" style="1"/>
    <col min="1537" max="1537" width="0" style="1" hidden="1" customWidth="1"/>
    <col min="1538" max="1538" width="11.42578125" style="1"/>
    <col min="1539" max="1539" width="39" style="1" customWidth="1"/>
    <col min="1540" max="1540" width="18.42578125" style="1" customWidth="1"/>
    <col min="1541" max="1541" width="17.5703125" style="1" customWidth="1"/>
    <col min="1542" max="1542" width="16.85546875" style="1" customWidth="1"/>
    <col min="1543" max="1543" width="18" style="1" customWidth="1"/>
    <col min="1544" max="1544" width="16.5703125" style="1" customWidth="1"/>
    <col min="1545" max="1545" width="17" style="1" customWidth="1"/>
    <col min="1546" max="1551" width="0" style="1" hidden="1" customWidth="1"/>
    <col min="1552" max="1552" width="19.5703125" style="1" customWidth="1"/>
    <col min="1553" max="1558" width="0" style="1" hidden="1" customWidth="1"/>
    <col min="1559" max="1559" width="11.42578125" style="1"/>
    <col min="1560" max="1560" width="13.85546875" style="1" bestFit="1" customWidth="1"/>
    <col min="1561" max="1792" width="11.42578125" style="1"/>
    <col min="1793" max="1793" width="0" style="1" hidden="1" customWidth="1"/>
    <col min="1794" max="1794" width="11.42578125" style="1"/>
    <col min="1795" max="1795" width="39" style="1" customWidth="1"/>
    <col min="1796" max="1796" width="18.42578125" style="1" customWidth="1"/>
    <col min="1797" max="1797" width="17.5703125" style="1" customWidth="1"/>
    <col min="1798" max="1798" width="16.85546875" style="1" customWidth="1"/>
    <col min="1799" max="1799" width="18" style="1" customWidth="1"/>
    <col min="1800" max="1800" width="16.5703125" style="1" customWidth="1"/>
    <col min="1801" max="1801" width="17" style="1" customWidth="1"/>
    <col min="1802" max="1807" width="0" style="1" hidden="1" customWidth="1"/>
    <col min="1808" max="1808" width="19.5703125" style="1" customWidth="1"/>
    <col min="1809" max="1814" width="0" style="1" hidden="1" customWidth="1"/>
    <col min="1815" max="1815" width="11.42578125" style="1"/>
    <col min="1816" max="1816" width="13.85546875" style="1" bestFit="1" customWidth="1"/>
    <col min="1817" max="2048" width="11.42578125" style="1"/>
    <col min="2049" max="2049" width="0" style="1" hidden="1" customWidth="1"/>
    <col min="2050" max="2050" width="11.42578125" style="1"/>
    <col min="2051" max="2051" width="39" style="1" customWidth="1"/>
    <col min="2052" max="2052" width="18.42578125" style="1" customWidth="1"/>
    <col min="2053" max="2053" width="17.5703125" style="1" customWidth="1"/>
    <col min="2054" max="2054" width="16.85546875" style="1" customWidth="1"/>
    <col min="2055" max="2055" width="18" style="1" customWidth="1"/>
    <col min="2056" max="2056" width="16.5703125" style="1" customWidth="1"/>
    <col min="2057" max="2057" width="17" style="1" customWidth="1"/>
    <col min="2058" max="2063" width="0" style="1" hidden="1" customWidth="1"/>
    <col min="2064" max="2064" width="19.5703125" style="1" customWidth="1"/>
    <col min="2065" max="2070" width="0" style="1" hidden="1" customWidth="1"/>
    <col min="2071" max="2071" width="11.42578125" style="1"/>
    <col min="2072" max="2072" width="13.85546875" style="1" bestFit="1" customWidth="1"/>
    <col min="2073" max="2304" width="11.42578125" style="1"/>
    <col min="2305" max="2305" width="0" style="1" hidden="1" customWidth="1"/>
    <col min="2306" max="2306" width="11.42578125" style="1"/>
    <col min="2307" max="2307" width="39" style="1" customWidth="1"/>
    <col min="2308" max="2308" width="18.42578125" style="1" customWidth="1"/>
    <col min="2309" max="2309" width="17.5703125" style="1" customWidth="1"/>
    <col min="2310" max="2310" width="16.85546875" style="1" customWidth="1"/>
    <col min="2311" max="2311" width="18" style="1" customWidth="1"/>
    <col min="2312" max="2312" width="16.5703125" style="1" customWidth="1"/>
    <col min="2313" max="2313" width="17" style="1" customWidth="1"/>
    <col min="2314" max="2319" width="0" style="1" hidden="1" customWidth="1"/>
    <col min="2320" max="2320" width="19.5703125" style="1" customWidth="1"/>
    <col min="2321" max="2326" width="0" style="1" hidden="1" customWidth="1"/>
    <col min="2327" max="2327" width="11.42578125" style="1"/>
    <col min="2328" max="2328" width="13.85546875" style="1" bestFit="1" customWidth="1"/>
    <col min="2329" max="2560" width="11.42578125" style="1"/>
    <col min="2561" max="2561" width="0" style="1" hidden="1" customWidth="1"/>
    <col min="2562" max="2562" width="11.42578125" style="1"/>
    <col min="2563" max="2563" width="39" style="1" customWidth="1"/>
    <col min="2564" max="2564" width="18.42578125" style="1" customWidth="1"/>
    <col min="2565" max="2565" width="17.5703125" style="1" customWidth="1"/>
    <col min="2566" max="2566" width="16.85546875" style="1" customWidth="1"/>
    <col min="2567" max="2567" width="18" style="1" customWidth="1"/>
    <col min="2568" max="2568" width="16.5703125" style="1" customWidth="1"/>
    <col min="2569" max="2569" width="17" style="1" customWidth="1"/>
    <col min="2570" max="2575" width="0" style="1" hidden="1" customWidth="1"/>
    <col min="2576" max="2576" width="19.5703125" style="1" customWidth="1"/>
    <col min="2577" max="2582" width="0" style="1" hidden="1" customWidth="1"/>
    <col min="2583" max="2583" width="11.42578125" style="1"/>
    <col min="2584" max="2584" width="13.85546875" style="1" bestFit="1" customWidth="1"/>
    <col min="2585" max="2816" width="11.42578125" style="1"/>
    <col min="2817" max="2817" width="0" style="1" hidden="1" customWidth="1"/>
    <col min="2818" max="2818" width="11.42578125" style="1"/>
    <col min="2819" max="2819" width="39" style="1" customWidth="1"/>
    <col min="2820" max="2820" width="18.42578125" style="1" customWidth="1"/>
    <col min="2821" max="2821" width="17.5703125" style="1" customWidth="1"/>
    <col min="2822" max="2822" width="16.85546875" style="1" customWidth="1"/>
    <col min="2823" max="2823" width="18" style="1" customWidth="1"/>
    <col min="2824" max="2824" width="16.5703125" style="1" customWidth="1"/>
    <col min="2825" max="2825" width="17" style="1" customWidth="1"/>
    <col min="2826" max="2831" width="0" style="1" hidden="1" customWidth="1"/>
    <col min="2832" max="2832" width="19.5703125" style="1" customWidth="1"/>
    <col min="2833" max="2838" width="0" style="1" hidden="1" customWidth="1"/>
    <col min="2839" max="2839" width="11.42578125" style="1"/>
    <col min="2840" max="2840" width="13.85546875" style="1" bestFit="1" customWidth="1"/>
    <col min="2841" max="3072" width="11.42578125" style="1"/>
    <col min="3073" max="3073" width="0" style="1" hidden="1" customWidth="1"/>
    <col min="3074" max="3074" width="11.42578125" style="1"/>
    <col min="3075" max="3075" width="39" style="1" customWidth="1"/>
    <col min="3076" max="3076" width="18.42578125" style="1" customWidth="1"/>
    <col min="3077" max="3077" width="17.5703125" style="1" customWidth="1"/>
    <col min="3078" max="3078" width="16.85546875" style="1" customWidth="1"/>
    <col min="3079" max="3079" width="18" style="1" customWidth="1"/>
    <col min="3080" max="3080" width="16.5703125" style="1" customWidth="1"/>
    <col min="3081" max="3081" width="17" style="1" customWidth="1"/>
    <col min="3082" max="3087" width="0" style="1" hidden="1" customWidth="1"/>
    <col min="3088" max="3088" width="19.5703125" style="1" customWidth="1"/>
    <col min="3089" max="3094" width="0" style="1" hidden="1" customWidth="1"/>
    <col min="3095" max="3095" width="11.42578125" style="1"/>
    <col min="3096" max="3096" width="13.85546875" style="1" bestFit="1" customWidth="1"/>
    <col min="3097" max="3328" width="11.42578125" style="1"/>
    <col min="3329" max="3329" width="0" style="1" hidden="1" customWidth="1"/>
    <col min="3330" max="3330" width="11.42578125" style="1"/>
    <col min="3331" max="3331" width="39" style="1" customWidth="1"/>
    <col min="3332" max="3332" width="18.42578125" style="1" customWidth="1"/>
    <col min="3333" max="3333" width="17.5703125" style="1" customWidth="1"/>
    <col min="3334" max="3334" width="16.85546875" style="1" customWidth="1"/>
    <col min="3335" max="3335" width="18" style="1" customWidth="1"/>
    <col min="3336" max="3336" width="16.5703125" style="1" customWidth="1"/>
    <col min="3337" max="3337" width="17" style="1" customWidth="1"/>
    <col min="3338" max="3343" width="0" style="1" hidden="1" customWidth="1"/>
    <col min="3344" max="3344" width="19.5703125" style="1" customWidth="1"/>
    <col min="3345" max="3350" width="0" style="1" hidden="1" customWidth="1"/>
    <col min="3351" max="3351" width="11.42578125" style="1"/>
    <col min="3352" max="3352" width="13.85546875" style="1" bestFit="1" customWidth="1"/>
    <col min="3353" max="3584" width="11.42578125" style="1"/>
    <col min="3585" max="3585" width="0" style="1" hidden="1" customWidth="1"/>
    <col min="3586" max="3586" width="11.42578125" style="1"/>
    <col min="3587" max="3587" width="39" style="1" customWidth="1"/>
    <col min="3588" max="3588" width="18.42578125" style="1" customWidth="1"/>
    <col min="3589" max="3589" width="17.5703125" style="1" customWidth="1"/>
    <col min="3590" max="3590" width="16.85546875" style="1" customWidth="1"/>
    <col min="3591" max="3591" width="18" style="1" customWidth="1"/>
    <col min="3592" max="3592" width="16.5703125" style="1" customWidth="1"/>
    <col min="3593" max="3593" width="17" style="1" customWidth="1"/>
    <col min="3594" max="3599" width="0" style="1" hidden="1" customWidth="1"/>
    <col min="3600" max="3600" width="19.5703125" style="1" customWidth="1"/>
    <col min="3601" max="3606" width="0" style="1" hidden="1" customWidth="1"/>
    <col min="3607" max="3607" width="11.42578125" style="1"/>
    <col min="3608" max="3608" width="13.85546875" style="1" bestFit="1" customWidth="1"/>
    <col min="3609" max="3840" width="11.42578125" style="1"/>
    <col min="3841" max="3841" width="0" style="1" hidden="1" customWidth="1"/>
    <col min="3842" max="3842" width="11.42578125" style="1"/>
    <col min="3843" max="3843" width="39" style="1" customWidth="1"/>
    <col min="3844" max="3844" width="18.42578125" style="1" customWidth="1"/>
    <col min="3845" max="3845" width="17.5703125" style="1" customWidth="1"/>
    <col min="3846" max="3846" width="16.85546875" style="1" customWidth="1"/>
    <col min="3847" max="3847" width="18" style="1" customWidth="1"/>
    <col min="3848" max="3848" width="16.5703125" style="1" customWidth="1"/>
    <col min="3849" max="3849" width="17" style="1" customWidth="1"/>
    <col min="3850" max="3855" width="0" style="1" hidden="1" customWidth="1"/>
    <col min="3856" max="3856" width="19.5703125" style="1" customWidth="1"/>
    <col min="3857" max="3862" width="0" style="1" hidden="1" customWidth="1"/>
    <col min="3863" max="3863" width="11.42578125" style="1"/>
    <col min="3864" max="3864" width="13.85546875" style="1" bestFit="1" customWidth="1"/>
    <col min="3865" max="4096" width="11.42578125" style="1"/>
    <col min="4097" max="4097" width="0" style="1" hidden="1" customWidth="1"/>
    <col min="4098" max="4098" width="11.42578125" style="1"/>
    <col min="4099" max="4099" width="39" style="1" customWidth="1"/>
    <col min="4100" max="4100" width="18.42578125" style="1" customWidth="1"/>
    <col min="4101" max="4101" width="17.5703125" style="1" customWidth="1"/>
    <col min="4102" max="4102" width="16.85546875" style="1" customWidth="1"/>
    <col min="4103" max="4103" width="18" style="1" customWidth="1"/>
    <col min="4104" max="4104" width="16.5703125" style="1" customWidth="1"/>
    <col min="4105" max="4105" width="17" style="1" customWidth="1"/>
    <col min="4106" max="4111" width="0" style="1" hidden="1" customWidth="1"/>
    <col min="4112" max="4112" width="19.5703125" style="1" customWidth="1"/>
    <col min="4113" max="4118" width="0" style="1" hidden="1" customWidth="1"/>
    <col min="4119" max="4119" width="11.42578125" style="1"/>
    <col min="4120" max="4120" width="13.85546875" style="1" bestFit="1" customWidth="1"/>
    <col min="4121" max="4352" width="11.42578125" style="1"/>
    <col min="4353" max="4353" width="0" style="1" hidden="1" customWidth="1"/>
    <col min="4354" max="4354" width="11.42578125" style="1"/>
    <col min="4355" max="4355" width="39" style="1" customWidth="1"/>
    <col min="4356" max="4356" width="18.42578125" style="1" customWidth="1"/>
    <col min="4357" max="4357" width="17.5703125" style="1" customWidth="1"/>
    <col min="4358" max="4358" width="16.85546875" style="1" customWidth="1"/>
    <col min="4359" max="4359" width="18" style="1" customWidth="1"/>
    <col min="4360" max="4360" width="16.5703125" style="1" customWidth="1"/>
    <col min="4361" max="4361" width="17" style="1" customWidth="1"/>
    <col min="4362" max="4367" width="0" style="1" hidden="1" customWidth="1"/>
    <col min="4368" max="4368" width="19.5703125" style="1" customWidth="1"/>
    <col min="4369" max="4374" width="0" style="1" hidden="1" customWidth="1"/>
    <col min="4375" max="4375" width="11.42578125" style="1"/>
    <col min="4376" max="4376" width="13.85546875" style="1" bestFit="1" customWidth="1"/>
    <col min="4377" max="4608" width="11.42578125" style="1"/>
    <col min="4609" max="4609" width="0" style="1" hidden="1" customWidth="1"/>
    <col min="4610" max="4610" width="11.42578125" style="1"/>
    <col min="4611" max="4611" width="39" style="1" customWidth="1"/>
    <col min="4612" max="4612" width="18.42578125" style="1" customWidth="1"/>
    <col min="4613" max="4613" width="17.5703125" style="1" customWidth="1"/>
    <col min="4614" max="4614" width="16.85546875" style="1" customWidth="1"/>
    <col min="4615" max="4615" width="18" style="1" customWidth="1"/>
    <col min="4616" max="4616" width="16.5703125" style="1" customWidth="1"/>
    <col min="4617" max="4617" width="17" style="1" customWidth="1"/>
    <col min="4618" max="4623" width="0" style="1" hidden="1" customWidth="1"/>
    <col min="4624" max="4624" width="19.5703125" style="1" customWidth="1"/>
    <col min="4625" max="4630" width="0" style="1" hidden="1" customWidth="1"/>
    <col min="4631" max="4631" width="11.42578125" style="1"/>
    <col min="4632" max="4632" width="13.85546875" style="1" bestFit="1" customWidth="1"/>
    <col min="4633" max="4864" width="11.42578125" style="1"/>
    <col min="4865" max="4865" width="0" style="1" hidden="1" customWidth="1"/>
    <col min="4866" max="4866" width="11.42578125" style="1"/>
    <col min="4867" max="4867" width="39" style="1" customWidth="1"/>
    <col min="4868" max="4868" width="18.42578125" style="1" customWidth="1"/>
    <col min="4869" max="4869" width="17.5703125" style="1" customWidth="1"/>
    <col min="4870" max="4870" width="16.85546875" style="1" customWidth="1"/>
    <col min="4871" max="4871" width="18" style="1" customWidth="1"/>
    <col min="4872" max="4872" width="16.5703125" style="1" customWidth="1"/>
    <col min="4873" max="4873" width="17" style="1" customWidth="1"/>
    <col min="4874" max="4879" width="0" style="1" hidden="1" customWidth="1"/>
    <col min="4880" max="4880" width="19.5703125" style="1" customWidth="1"/>
    <col min="4881" max="4886" width="0" style="1" hidden="1" customWidth="1"/>
    <col min="4887" max="4887" width="11.42578125" style="1"/>
    <col min="4888" max="4888" width="13.85546875" style="1" bestFit="1" customWidth="1"/>
    <col min="4889" max="5120" width="11.42578125" style="1"/>
    <col min="5121" max="5121" width="0" style="1" hidden="1" customWidth="1"/>
    <col min="5122" max="5122" width="11.42578125" style="1"/>
    <col min="5123" max="5123" width="39" style="1" customWidth="1"/>
    <col min="5124" max="5124" width="18.42578125" style="1" customWidth="1"/>
    <col min="5125" max="5125" width="17.5703125" style="1" customWidth="1"/>
    <col min="5126" max="5126" width="16.85546875" style="1" customWidth="1"/>
    <col min="5127" max="5127" width="18" style="1" customWidth="1"/>
    <col min="5128" max="5128" width="16.5703125" style="1" customWidth="1"/>
    <col min="5129" max="5129" width="17" style="1" customWidth="1"/>
    <col min="5130" max="5135" width="0" style="1" hidden="1" customWidth="1"/>
    <col min="5136" max="5136" width="19.5703125" style="1" customWidth="1"/>
    <col min="5137" max="5142" width="0" style="1" hidden="1" customWidth="1"/>
    <col min="5143" max="5143" width="11.42578125" style="1"/>
    <col min="5144" max="5144" width="13.85546875" style="1" bestFit="1" customWidth="1"/>
    <col min="5145" max="5376" width="11.42578125" style="1"/>
    <col min="5377" max="5377" width="0" style="1" hidden="1" customWidth="1"/>
    <col min="5378" max="5378" width="11.42578125" style="1"/>
    <col min="5379" max="5379" width="39" style="1" customWidth="1"/>
    <col min="5380" max="5380" width="18.42578125" style="1" customWidth="1"/>
    <col min="5381" max="5381" width="17.5703125" style="1" customWidth="1"/>
    <col min="5382" max="5382" width="16.85546875" style="1" customWidth="1"/>
    <col min="5383" max="5383" width="18" style="1" customWidth="1"/>
    <col min="5384" max="5384" width="16.5703125" style="1" customWidth="1"/>
    <col min="5385" max="5385" width="17" style="1" customWidth="1"/>
    <col min="5386" max="5391" width="0" style="1" hidden="1" customWidth="1"/>
    <col min="5392" max="5392" width="19.5703125" style="1" customWidth="1"/>
    <col min="5393" max="5398" width="0" style="1" hidden="1" customWidth="1"/>
    <col min="5399" max="5399" width="11.42578125" style="1"/>
    <col min="5400" max="5400" width="13.85546875" style="1" bestFit="1" customWidth="1"/>
    <col min="5401" max="5632" width="11.42578125" style="1"/>
    <col min="5633" max="5633" width="0" style="1" hidden="1" customWidth="1"/>
    <col min="5634" max="5634" width="11.42578125" style="1"/>
    <col min="5635" max="5635" width="39" style="1" customWidth="1"/>
    <col min="5636" max="5636" width="18.42578125" style="1" customWidth="1"/>
    <col min="5637" max="5637" width="17.5703125" style="1" customWidth="1"/>
    <col min="5638" max="5638" width="16.85546875" style="1" customWidth="1"/>
    <col min="5639" max="5639" width="18" style="1" customWidth="1"/>
    <col min="5640" max="5640" width="16.5703125" style="1" customWidth="1"/>
    <col min="5641" max="5641" width="17" style="1" customWidth="1"/>
    <col min="5642" max="5647" width="0" style="1" hidden="1" customWidth="1"/>
    <col min="5648" max="5648" width="19.5703125" style="1" customWidth="1"/>
    <col min="5649" max="5654" width="0" style="1" hidden="1" customWidth="1"/>
    <col min="5655" max="5655" width="11.42578125" style="1"/>
    <col min="5656" max="5656" width="13.85546875" style="1" bestFit="1" customWidth="1"/>
    <col min="5657" max="5888" width="11.42578125" style="1"/>
    <col min="5889" max="5889" width="0" style="1" hidden="1" customWidth="1"/>
    <col min="5890" max="5890" width="11.42578125" style="1"/>
    <col min="5891" max="5891" width="39" style="1" customWidth="1"/>
    <col min="5892" max="5892" width="18.42578125" style="1" customWidth="1"/>
    <col min="5893" max="5893" width="17.5703125" style="1" customWidth="1"/>
    <col min="5894" max="5894" width="16.85546875" style="1" customWidth="1"/>
    <col min="5895" max="5895" width="18" style="1" customWidth="1"/>
    <col min="5896" max="5896" width="16.5703125" style="1" customWidth="1"/>
    <col min="5897" max="5897" width="17" style="1" customWidth="1"/>
    <col min="5898" max="5903" width="0" style="1" hidden="1" customWidth="1"/>
    <col min="5904" max="5904" width="19.5703125" style="1" customWidth="1"/>
    <col min="5905" max="5910" width="0" style="1" hidden="1" customWidth="1"/>
    <col min="5911" max="5911" width="11.42578125" style="1"/>
    <col min="5912" max="5912" width="13.85546875" style="1" bestFit="1" customWidth="1"/>
    <col min="5913" max="6144" width="11.42578125" style="1"/>
    <col min="6145" max="6145" width="0" style="1" hidden="1" customWidth="1"/>
    <col min="6146" max="6146" width="11.42578125" style="1"/>
    <col min="6147" max="6147" width="39" style="1" customWidth="1"/>
    <col min="6148" max="6148" width="18.42578125" style="1" customWidth="1"/>
    <col min="6149" max="6149" width="17.5703125" style="1" customWidth="1"/>
    <col min="6150" max="6150" width="16.85546875" style="1" customWidth="1"/>
    <col min="6151" max="6151" width="18" style="1" customWidth="1"/>
    <col min="6152" max="6152" width="16.5703125" style="1" customWidth="1"/>
    <col min="6153" max="6153" width="17" style="1" customWidth="1"/>
    <col min="6154" max="6159" width="0" style="1" hidden="1" customWidth="1"/>
    <col min="6160" max="6160" width="19.5703125" style="1" customWidth="1"/>
    <col min="6161" max="6166" width="0" style="1" hidden="1" customWidth="1"/>
    <col min="6167" max="6167" width="11.42578125" style="1"/>
    <col min="6168" max="6168" width="13.85546875" style="1" bestFit="1" customWidth="1"/>
    <col min="6169" max="6400" width="11.42578125" style="1"/>
    <col min="6401" max="6401" width="0" style="1" hidden="1" customWidth="1"/>
    <col min="6402" max="6402" width="11.42578125" style="1"/>
    <col min="6403" max="6403" width="39" style="1" customWidth="1"/>
    <col min="6404" max="6404" width="18.42578125" style="1" customWidth="1"/>
    <col min="6405" max="6405" width="17.5703125" style="1" customWidth="1"/>
    <col min="6406" max="6406" width="16.85546875" style="1" customWidth="1"/>
    <col min="6407" max="6407" width="18" style="1" customWidth="1"/>
    <col min="6408" max="6408" width="16.5703125" style="1" customWidth="1"/>
    <col min="6409" max="6409" width="17" style="1" customWidth="1"/>
    <col min="6410" max="6415" width="0" style="1" hidden="1" customWidth="1"/>
    <col min="6416" max="6416" width="19.5703125" style="1" customWidth="1"/>
    <col min="6417" max="6422" width="0" style="1" hidden="1" customWidth="1"/>
    <col min="6423" max="6423" width="11.42578125" style="1"/>
    <col min="6424" max="6424" width="13.85546875" style="1" bestFit="1" customWidth="1"/>
    <col min="6425" max="6656" width="11.42578125" style="1"/>
    <col min="6657" max="6657" width="0" style="1" hidden="1" customWidth="1"/>
    <col min="6658" max="6658" width="11.42578125" style="1"/>
    <col min="6659" max="6659" width="39" style="1" customWidth="1"/>
    <col min="6660" max="6660" width="18.42578125" style="1" customWidth="1"/>
    <col min="6661" max="6661" width="17.5703125" style="1" customWidth="1"/>
    <col min="6662" max="6662" width="16.85546875" style="1" customWidth="1"/>
    <col min="6663" max="6663" width="18" style="1" customWidth="1"/>
    <col min="6664" max="6664" width="16.5703125" style="1" customWidth="1"/>
    <col min="6665" max="6665" width="17" style="1" customWidth="1"/>
    <col min="6666" max="6671" width="0" style="1" hidden="1" customWidth="1"/>
    <col min="6672" max="6672" width="19.5703125" style="1" customWidth="1"/>
    <col min="6673" max="6678" width="0" style="1" hidden="1" customWidth="1"/>
    <col min="6679" max="6679" width="11.42578125" style="1"/>
    <col min="6680" max="6680" width="13.85546875" style="1" bestFit="1" customWidth="1"/>
    <col min="6681" max="6912" width="11.42578125" style="1"/>
    <col min="6913" max="6913" width="0" style="1" hidden="1" customWidth="1"/>
    <col min="6914" max="6914" width="11.42578125" style="1"/>
    <col min="6915" max="6915" width="39" style="1" customWidth="1"/>
    <col min="6916" max="6916" width="18.42578125" style="1" customWidth="1"/>
    <col min="6917" max="6917" width="17.5703125" style="1" customWidth="1"/>
    <col min="6918" max="6918" width="16.85546875" style="1" customWidth="1"/>
    <col min="6919" max="6919" width="18" style="1" customWidth="1"/>
    <col min="6920" max="6920" width="16.5703125" style="1" customWidth="1"/>
    <col min="6921" max="6921" width="17" style="1" customWidth="1"/>
    <col min="6922" max="6927" width="0" style="1" hidden="1" customWidth="1"/>
    <col min="6928" max="6928" width="19.5703125" style="1" customWidth="1"/>
    <col min="6929" max="6934" width="0" style="1" hidden="1" customWidth="1"/>
    <col min="6935" max="6935" width="11.42578125" style="1"/>
    <col min="6936" max="6936" width="13.85546875" style="1" bestFit="1" customWidth="1"/>
    <col min="6937" max="7168" width="11.42578125" style="1"/>
    <col min="7169" max="7169" width="0" style="1" hidden="1" customWidth="1"/>
    <col min="7170" max="7170" width="11.42578125" style="1"/>
    <col min="7171" max="7171" width="39" style="1" customWidth="1"/>
    <col min="7172" max="7172" width="18.42578125" style="1" customWidth="1"/>
    <col min="7173" max="7173" width="17.5703125" style="1" customWidth="1"/>
    <col min="7174" max="7174" width="16.85546875" style="1" customWidth="1"/>
    <col min="7175" max="7175" width="18" style="1" customWidth="1"/>
    <col min="7176" max="7176" width="16.5703125" style="1" customWidth="1"/>
    <col min="7177" max="7177" width="17" style="1" customWidth="1"/>
    <col min="7178" max="7183" width="0" style="1" hidden="1" customWidth="1"/>
    <col min="7184" max="7184" width="19.5703125" style="1" customWidth="1"/>
    <col min="7185" max="7190" width="0" style="1" hidden="1" customWidth="1"/>
    <col min="7191" max="7191" width="11.42578125" style="1"/>
    <col min="7192" max="7192" width="13.85546875" style="1" bestFit="1" customWidth="1"/>
    <col min="7193" max="7424" width="11.42578125" style="1"/>
    <col min="7425" max="7425" width="0" style="1" hidden="1" customWidth="1"/>
    <col min="7426" max="7426" width="11.42578125" style="1"/>
    <col min="7427" max="7427" width="39" style="1" customWidth="1"/>
    <col min="7428" max="7428" width="18.42578125" style="1" customWidth="1"/>
    <col min="7429" max="7429" width="17.5703125" style="1" customWidth="1"/>
    <col min="7430" max="7430" width="16.85546875" style="1" customWidth="1"/>
    <col min="7431" max="7431" width="18" style="1" customWidth="1"/>
    <col min="7432" max="7432" width="16.5703125" style="1" customWidth="1"/>
    <col min="7433" max="7433" width="17" style="1" customWidth="1"/>
    <col min="7434" max="7439" width="0" style="1" hidden="1" customWidth="1"/>
    <col min="7440" max="7440" width="19.5703125" style="1" customWidth="1"/>
    <col min="7441" max="7446" width="0" style="1" hidden="1" customWidth="1"/>
    <col min="7447" max="7447" width="11.42578125" style="1"/>
    <col min="7448" max="7448" width="13.85546875" style="1" bestFit="1" customWidth="1"/>
    <col min="7449" max="7680" width="11.42578125" style="1"/>
    <col min="7681" max="7681" width="0" style="1" hidden="1" customWidth="1"/>
    <col min="7682" max="7682" width="11.42578125" style="1"/>
    <col min="7683" max="7683" width="39" style="1" customWidth="1"/>
    <col min="7684" max="7684" width="18.42578125" style="1" customWidth="1"/>
    <col min="7685" max="7685" width="17.5703125" style="1" customWidth="1"/>
    <col min="7686" max="7686" width="16.85546875" style="1" customWidth="1"/>
    <col min="7687" max="7687" width="18" style="1" customWidth="1"/>
    <col min="7688" max="7688" width="16.5703125" style="1" customWidth="1"/>
    <col min="7689" max="7689" width="17" style="1" customWidth="1"/>
    <col min="7690" max="7695" width="0" style="1" hidden="1" customWidth="1"/>
    <col min="7696" max="7696" width="19.5703125" style="1" customWidth="1"/>
    <col min="7697" max="7702" width="0" style="1" hidden="1" customWidth="1"/>
    <col min="7703" max="7703" width="11.42578125" style="1"/>
    <col min="7704" max="7704" width="13.85546875" style="1" bestFit="1" customWidth="1"/>
    <col min="7705" max="7936" width="11.42578125" style="1"/>
    <col min="7937" max="7937" width="0" style="1" hidden="1" customWidth="1"/>
    <col min="7938" max="7938" width="11.42578125" style="1"/>
    <col min="7939" max="7939" width="39" style="1" customWidth="1"/>
    <col min="7940" max="7940" width="18.42578125" style="1" customWidth="1"/>
    <col min="7941" max="7941" width="17.5703125" style="1" customWidth="1"/>
    <col min="7942" max="7942" width="16.85546875" style="1" customWidth="1"/>
    <col min="7943" max="7943" width="18" style="1" customWidth="1"/>
    <col min="7944" max="7944" width="16.5703125" style="1" customWidth="1"/>
    <col min="7945" max="7945" width="17" style="1" customWidth="1"/>
    <col min="7946" max="7951" width="0" style="1" hidden="1" customWidth="1"/>
    <col min="7952" max="7952" width="19.5703125" style="1" customWidth="1"/>
    <col min="7953" max="7958" width="0" style="1" hidden="1" customWidth="1"/>
    <col min="7959" max="7959" width="11.42578125" style="1"/>
    <col min="7960" max="7960" width="13.85546875" style="1" bestFit="1" customWidth="1"/>
    <col min="7961" max="8192" width="11.42578125" style="1"/>
    <col min="8193" max="8193" width="0" style="1" hidden="1" customWidth="1"/>
    <col min="8194" max="8194" width="11.42578125" style="1"/>
    <col min="8195" max="8195" width="39" style="1" customWidth="1"/>
    <col min="8196" max="8196" width="18.42578125" style="1" customWidth="1"/>
    <col min="8197" max="8197" width="17.5703125" style="1" customWidth="1"/>
    <col min="8198" max="8198" width="16.85546875" style="1" customWidth="1"/>
    <col min="8199" max="8199" width="18" style="1" customWidth="1"/>
    <col min="8200" max="8200" width="16.5703125" style="1" customWidth="1"/>
    <col min="8201" max="8201" width="17" style="1" customWidth="1"/>
    <col min="8202" max="8207" width="0" style="1" hidden="1" customWidth="1"/>
    <col min="8208" max="8208" width="19.5703125" style="1" customWidth="1"/>
    <col min="8209" max="8214" width="0" style="1" hidden="1" customWidth="1"/>
    <col min="8215" max="8215" width="11.42578125" style="1"/>
    <col min="8216" max="8216" width="13.85546875" style="1" bestFit="1" customWidth="1"/>
    <col min="8217" max="8448" width="11.42578125" style="1"/>
    <col min="8449" max="8449" width="0" style="1" hidden="1" customWidth="1"/>
    <col min="8450" max="8450" width="11.42578125" style="1"/>
    <col min="8451" max="8451" width="39" style="1" customWidth="1"/>
    <col min="8452" max="8452" width="18.42578125" style="1" customWidth="1"/>
    <col min="8453" max="8453" width="17.5703125" style="1" customWidth="1"/>
    <col min="8454" max="8454" width="16.85546875" style="1" customWidth="1"/>
    <col min="8455" max="8455" width="18" style="1" customWidth="1"/>
    <col min="8456" max="8456" width="16.5703125" style="1" customWidth="1"/>
    <col min="8457" max="8457" width="17" style="1" customWidth="1"/>
    <col min="8458" max="8463" width="0" style="1" hidden="1" customWidth="1"/>
    <col min="8464" max="8464" width="19.5703125" style="1" customWidth="1"/>
    <col min="8465" max="8470" width="0" style="1" hidden="1" customWidth="1"/>
    <col min="8471" max="8471" width="11.42578125" style="1"/>
    <col min="8472" max="8472" width="13.85546875" style="1" bestFit="1" customWidth="1"/>
    <col min="8473" max="8704" width="11.42578125" style="1"/>
    <col min="8705" max="8705" width="0" style="1" hidden="1" customWidth="1"/>
    <col min="8706" max="8706" width="11.42578125" style="1"/>
    <col min="8707" max="8707" width="39" style="1" customWidth="1"/>
    <col min="8708" max="8708" width="18.42578125" style="1" customWidth="1"/>
    <col min="8709" max="8709" width="17.5703125" style="1" customWidth="1"/>
    <col min="8710" max="8710" width="16.85546875" style="1" customWidth="1"/>
    <col min="8711" max="8711" width="18" style="1" customWidth="1"/>
    <col min="8712" max="8712" width="16.5703125" style="1" customWidth="1"/>
    <col min="8713" max="8713" width="17" style="1" customWidth="1"/>
    <col min="8714" max="8719" width="0" style="1" hidden="1" customWidth="1"/>
    <col min="8720" max="8720" width="19.5703125" style="1" customWidth="1"/>
    <col min="8721" max="8726" width="0" style="1" hidden="1" customWidth="1"/>
    <col min="8727" max="8727" width="11.42578125" style="1"/>
    <col min="8728" max="8728" width="13.85546875" style="1" bestFit="1" customWidth="1"/>
    <col min="8729" max="8960" width="11.42578125" style="1"/>
    <col min="8961" max="8961" width="0" style="1" hidden="1" customWidth="1"/>
    <col min="8962" max="8962" width="11.42578125" style="1"/>
    <col min="8963" max="8963" width="39" style="1" customWidth="1"/>
    <col min="8964" max="8964" width="18.42578125" style="1" customWidth="1"/>
    <col min="8965" max="8965" width="17.5703125" style="1" customWidth="1"/>
    <col min="8966" max="8966" width="16.85546875" style="1" customWidth="1"/>
    <col min="8967" max="8967" width="18" style="1" customWidth="1"/>
    <col min="8968" max="8968" width="16.5703125" style="1" customWidth="1"/>
    <col min="8969" max="8969" width="17" style="1" customWidth="1"/>
    <col min="8970" max="8975" width="0" style="1" hidden="1" customWidth="1"/>
    <col min="8976" max="8976" width="19.5703125" style="1" customWidth="1"/>
    <col min="8977" max="8982" width="0" style="1" hidden="1" customWidth="1"/>
    <col min="8983" max="8983" width="11.42578125" style="1"/>
    <col min="8984" max="8984" width="13.85546875" style="1" bestFit="1" customWidth="1"/>
    <col min="8985" max="9216" width="11.42578125" style="1"/>
    <col min="9217" max="9217" width="0" style="1" hidden="1" customWidth="1"/>
    <col min="9218" max="9218" width="11.42578125" style="1"/>
    <col min="9219" max="9219" width="39" style="1" customWidth="1"/>
    <col min="9220" max="9220" width="18.42578125" style="1" customWidth="1"/>
    <col min="9221" max="9221" width="17.5703125" style="1" customWidth="1"/>
    <col min="9222" max="9222" width="16.85546875" style="1" customWidth="1"/>
    <col min="9223" max="9223" width="18" style="1" customWidth="1"/>
    <col min="9224" max="9224" width="16.5703125" style="1" customWidth="1"/>
    <col min="9225" max="9225" width="17" style="1" customWidth="1"/>
    <col min="9226" max="9231" width="0" style="1" hidden="1" customWidth="1"/>
    <col min="9232" max="9232" width="19.5703125" style="1" customWidth="1"/>
    <col min="9233" max="9238" width="0" style="1" hidden="1" customWidth="1"/>
    <col min="9239" max="9239" width="11.42578125" style="1"/>
    <col min="9240" max="9240" width="13.85546875" style="1" bestFit="1" customWidth="1"/>
    <col min="9241" max="9472" width="11.42578125" style="1"/>
    <col min="9473" max="9473" width="0" style="1" hidden="1" customWidth="1"/>
    <col min="9474" max="9474" width="11.42578125" style="1"/>
    <col min="9475" max="9475" width="39" style="1" customWidth="1"/>
    <col min="9476" max="9476" width="18.42578125" style="1" customWidth="1"/>
    <col min="9477" max="9477" width="17.5703125" style="1" customWidth="1"/>
    <col min="9478" max="9478" width="16.85546875" style="1" customWidth="1"/>
    <col min="9479" max="9479" width="18" style="1" customWidth="1"/>
    <col min="9480" max="9480" width="16.5703125" style="1" customWidth="1"/>
    <col min="9481" max="9481" width="17" style="1" customWidth="1"/>
    <col min="9482" max="9487" width="0" style="1" hidden="1" customWidth="1"/>
    <col min="9488" max="9488" width="19.5703125" style="1" customWidth="1"/>
    <col min="9489" max="9494" width="0" style="1" hidden="1" customWidth="1"/>
    <col min="9495" max="9495" width="11.42578125" style="1"/>
    <col min="9496" max="9496" width="13.85546875" style="1" bestFit="1" customWidth="1"/>
    <col min="9497" max="9728" width="11.42578125" style="1"/>
    <col min="9729" max="9729" width="0" style="1" hidden="1" customWidth="1"/>
    <col min="9730" max="9730" width="11.42578125" style="1"/>
    <col min="9731" max="9731" width="39" style="1" customWidth="1"/>
    <col min="9732" max="9732" width="18.42578125" style="1" customWidth="1"/>
    <col min="9733" max="9733" width="17.5703125" style="1" customWidth="1"/>
    <col min="9734" max="9734" width="16.85546875" style="1" customWidth="1"/>
    <col min="9735" max="9735" width="18" style="1" customWidth="1"/>
    <col min="9736" max="9736" width="16.5703125" style="1" customWidth="1"/>
    <col min="9737" max="9737" width="17" style="1" customWidth="1"/>
    <col min="9738" max="9743" width="0" style="1" hidden="1" customWidth="1"/>
    <col min="9744" max="9744" width="19.5703125" style="1" customWidth="1"/>
    <col min="9745" max="9750" width="0" style="1" hidden="1" customWidth="1"/>
    <col min="9751" max="9751" width="11.42578125" style="1"/>
    <col min="9752" max="9752" width="13.85546875" style="1" bestFit="1" customWidth="1"/>
    <col min="9753" max="9984" width="11.42578125" style="1"/>
    <col min="9985" max="9985" width="0" style="1" hidden="1" customWidth="1"/>
    <col min="9986" max="9986" width="11.42578125" style="1"/>
    <col min="9987" max="9987" width="39" style="1" customWidth="1"/>
    <col min="9988" max="9988" width="18.42578125" style="1" customWidth="1"/>
    <col min="9989" max="9989" width="17.5703125" style="1" customWidth="1"/>
    <col min="9990" max="9990" width="16.85546875" style="1" customWidth="1"/>
    <col min="9991" max="9991" width="18" style="1" customWidth="1"/>
    <col min="9992" max="9992" width="16.5703125" style="1" customWidth="1"/>
    <col min="9993" max="9993" width="17" style="1" customWidth="1"/>
    <col min="9994" max="9999" width="0" style="1" hidden="1" customWidth="1"/>
    <col min="10000" max="10000" width="19.5703125" style="1" customWidth="1"/>
    <col min="10001" max="10006" width="0" style="1" hidden="1" customWidth="1"/>
    <col min="10007" max="10007" width="11.42578125" style="1"/>
    <col min="10008" max="10008" width="13.85546875" style="1" bestFit="1" customWidth="1"/>
    <col min="10009" max="10240" width="11.42578125" style="1"/>
    <col min="10241" max="10241" width="0" style="1" hidden="1" customWidth="1"/>
    <col min="10242" max="10242" width="11.42578125" style="1"/>
    <col min="10243" max="10243" width="39" style="1" customWidth="1"/>
    <col min="10244" max="10244" width="18.42578125" style="1" customWidth="1"/>
    <col min="10245" max="10245" width="17.5703125" style="1" customWidth="1"/>
    <col min="10246" max="10246" width="16.85546875" style="1" customWidth="1"/>
    <col min="10247" max="10247" width="18" style="1" customWidth="1"/>
    <col min="10248" max="10248" width="16.5703125" style="1" customWidth="1"/>
    <col min="10249" max="10249" width="17" style="1" customWidth="1"/>
    <col min="10250" max="10255" width="0" style="1" hidden="1" customWidth="1"/>
    <col min="10256" max="10256" width="19.5703125" style="1" customWidth="1"/>
    <col min="10257" max="10262" width="0" style="1" hidden="1" customWidth="1"/>
    <col min="10263" max="10263" width="11.42578125" style="1"/>
    <col min="10264" max="10264" width="13.85546875" style="1" bestFit="1" customWidth="1"/>
    <col min="10265" max="10496" width="11.42578125" style="1"/>
    <col min="10497" max="10497" width="0" style="1" hidden="1" customWidth="1"/>
    <col min="10498" max="10498" width="11.42578125" style="1"/>
    <col min="10499" max="10499" width="39" style="1" customWidth="1"/>
    <col min="10500" max="10500" width="18.42578125" style="1" customWidth="1"/>
    <col min="10501" max="10501" width="17.5703125" style="1" customWidth="1"/>
    <col min="10502" max="10502" width="16.85546875" style="1" customWidth="1"/>
    <col min="10503" max="10503" width="18" style="1" customWidth="1"/>
    <col min="10504" max="10504" width="16.5703125" style="1" customWidth="1"/>
    <col min="10505" max="10505" width="17" style="1" customWidth="1"/>
    <col min="10506" max="10511" width="0" style="1" hidden="1" customWidth="1"/>
    <col min="10512" max="10512" width="19.5703125" style="1" customWidth="1"/>
    <col min="10513" max="10518" width="0" style="1" hidden="1" customWidth="1"/>
    <col min="10519" max="10519" width="11.42578125" style="1"/>
    <col min="10520" max="10520" width="13.85546875" style="1" bestFit="1" customWidth="1"/>
    <col min="10521" max="10752" width="11.42578125" style="1"/>
    <col min="10753" max="10753" width="0" style="1" hidden="1" customWidth="1"/>
    <col min="10754" max="10754" width="11.42578125" style="1"/>
    <col min="10755" max="10755" width="39" style="1" customWidth="1"/>
    <col min="10756" max="10756" width="18.42578125" style="1" customWidth="1"/>
    <col min="10757" max="10757" width="17.5703125" style="1" customWidth="1"/>
    <col min="10758" max="10758" width="16.85546875" style="1" customWidth="1"/>
    <col min="10759" max="10759" width="18" style="1" customWidth="1"/>
    <col min="10760" max="10760" width="16.5703125" style="1" customWidth="1"/>
    <col min="10761" max="10761" width="17" style="1" customWidth="1"/>
    <col min="10762" max="10767" width="0" style="1" hidden="1" customWidth="1"/>
    <col min="10768" max="10768" width="19.5703125" style="1" customWidth="1"/>
    <col min="10769" max="10774" width="0" style="1" hidden="1" customWidth="1"/>
    <col min="10775" max="10775" width="11.42578125" style="1"/>
    <col min="10776" max="10776" width="13.85546875" style="1" bestFit="1" customWidth="1"/>
    <col min="10777" max="11008" width="11.42578125" style="1"/>
    <col min="11009" max="11009" width="0" style="1" hidden="1" customWidth="1"/>
    <col min="11010" max="11010" width="11.42578125" style="1"/>
    <col min="11011" max="11011" width="39" style="1" customWidth="1"/>
    <col min="11012" max="11012" width="18.42578125" style="1" customWidth="1"/>
    <col min="11013" max="11013" width="17.5703125" style="1" customWidth="1"/>
    <col min="11014" max="11014" width="16.85546875" style="1" customWidth="1"/>
    <col min="11015" max="11015" width="18" style="1" customWidth="1"/>
    <col min="11016" max="11016" width="16.5703125" style="1" customWidth="1"/>
    <col min="11017" max="11017" width="17" style="1" customWidth="1"/>
    <col min="11018" max="11023" width="0" style="1" hidden="1" customWidth="1"/>
    <col min="11024" max="11024" width="19.5703125" style="1" customWidth="1"/>
    <col min="11025" max="11030" width="0" style="1" hidden="1" customWidth="1"/>
    <col min="11031" max="11031" width="11.42578125" style="1"/>
    <col min="11032" max="11032" width="13.85546875" style="1" bestFit="1" customWidth="1"/>
    <col min="11033" max="11264" width="11.42578125" style="1"/>
    <col min="11265" max="11265" width="0" style="1" hidden="1" customWidth="1"/>
    <col min="11266" max="11266" width="11.42578125" style="1"/>
    <col min="11267" max="11267" width="39" style="1" customWidth="1"/>
    <col min="11268" max="11268" width="18.42578125" style="1" customWidth="1"/>
    <col min="11269" max="11269" width="17.5703125" style="1" customWidth="1"/>
    <col min="11270" max="11270" width="16.85546875" style="1" customWidth="1"/>
    <col min="11271" max="11271" width="18" style="1" customWidth="1"/>
    <col min="11272" max="11272" width="16.5703125" style="1" customWidth="1"/>
    <col min="11273" max="11273" width="17" style="1" customWidth="1"/>
    <col min="11274" max="11279" width="0" style="1" hidden="1" customWidth="1"/>
    <col min="11280" max="11280" width="19.5703125" style="1" customWidth="1"/>
    <col min="11281" max="11286" width="0" style="1" hidden="1" customWidth="1"/>
    <col min="11287" max="11287" width="11.42578125" style="1"/>
    <col min="11288" max="11288" width="13.85546875" style="1" bestFit="1" customWidth="1"/>
    <col min="11289" max="11520" width="11.42578125" style="1"/>
    <col min="11521" max="11521" width="0" style="1" hidden="1" customWidth="1"/>
    <col min="11522" max="11522" width="11.42578125" style="1"/>
    <col min="11523" max="11523" width="39" style="1" customWidth="1"/>
    <col min="11524" max="11524" width="18.42578125" style="1" customWidth="1"/>
    <col min="11525" max="11525" width="17.5703125" style="1" customWidth="1"/>
    <col min="11526" max="11526" width="16.85546875" style="1" customWidth="1"/>
    <col min="11527" max="11527" width="18" style="1" customWidth="1"/>
    <col min="11528" max="11528" width="16.5703125" style="1" customWidth="1"/>
    <col min="11529" max="11529" width="17" style="1" customWidth="1"/>
    <col min="11530" max="11535" width="0" style="1" hidden="1" customWidth="1"/>
    <col min="11536" max="11536" width="19.5703125" style="1" customWidth="1"/>
    <col min="11537" max="11542" width="0" style="1" hidden="1" customWidth="1"/>
    <col min="11543" max="11543" width="11.42578125" style="1"/>
    <col min="11544" max="11544" width="13.85546875" style="1" bestFit="1" customWidth="1"/>
    <col min="11545" max="11776" width="11.42578125" style="1"/>
    <col min="11777" max="11777" width="0" style="1" hidden="1" customWidth="1"/>
    <col min="11778" max="11778" width="11.42578125" style="1"/>
    <col min="11779" max="11779" width="39" style="1" customWidth="1"/>
    <col min="11780" max="11780" width="18.42578125" style="1" customWidth="1"/>
    <col min="11781" max="11781" width="17.5703125" style="1" customWidth="1"/>
    <col min="11782" max="11782" width="16.85546875" style="1" customWidth="1"/>
    <col min="11783" max="11783" width="18" style="1" customWidth="1"/>
    <col min="11784" max="11784" width="16.5703125" style="1" customWidth="1"/>
    <col min="11785" max="11785" width="17" style="1" customWidth="1"/>
    <col min="11786" max="11791" width="0" style="1" hidden="1" customWidth="1"/>
    <col min="11792" max="11792" width="19.5703125" style="1" customWidth="1"/>
    <col min="11793" max="11798" width="0" style="1" hidden="1" customWidth="1"/>
    <col min="11799" max="11799" width="11.42578125" style="1"/>
    <col min="11800" max="11800" width="13.85546875" style="1" bestFit="1" customWidth="1"/>
    <col min="11801" max="12032" width="11.42578125" style="1"/>
    <col min="12033" max="12033" width="0" style="1" hidden="1" customWidth="1"/>
    <col min="12034" max="12034" width="11.42578125" style="1"/>
    <col min="12035" max="12035" width="39" style="1" customWidth="1"/>
    <col min="12036" max="12036" width="18.42578125" style="1" customWidth="1"/>
    <col min="12037" max="12037" width="17.5703125" style="1" customWidth="1"/>
    <col min="12038" max="12038" width="16.85546875" style="1" customWidth="1"/>
    <col min="12039" max="12039" width="18" style="1" customWidth="1"/>
    <col min="12040" max="12040" width="16.5703125" style="1" customWidth="1"/>
    <col min="12041" max="12041" width="17" style="1" customWidth="1"/>
    <col min="12042" max="12047" width="0" style="1" hidden="1" customWidth="1"/>
    <col min="12048" max="12048" width="19.5703125" style="1" customWidth="1"/>
    <col min="12049" max="12054" width="0" style="1" hidden="1" customWidth="1"/>
    <col min="12055" max="12055" width="11.42578125" style="1"/>
    <col min="12056" max="12056" width="13.85546875" style="1" bestFit="1" customWidth="1"/>
    <col min="12057" max="12288" width="11.42578125" style="1"/>
    <col min="12289" max="12289" width="0" style="1" hidden="1" customWidth="1"/>
    <col min="12290" max="12290" width="11.42578125" style="1"/>
    <col min="12291" max="12291" width="39" style="1" customWidth="1"/>
    <col min="12292" max="12292" width="18.42578125" style="1" customWidth="1"/>
    <col min="12293" max="12293" width="17.5703125" style="1" customWidth="1"/>
    <col min="12294" max="12294" width="16.85546875" style="1" customWidth="1"/>
    <col min="12295" max="12295" width="18" style="1" customWidth="1"/>
    <col min="12296" max="12296" width="16.5703125" style="1" customWidth="1"/>
    <col min="12297" max="12297" width="17" style="1" customWidth="1"/>
    <col min="12298" max="12303" width="0" style="1" hidden="1" customWidth="1"/>
    <col min="12304" max="12304" width="19.5703125" style="1" customWidth="1"/>
    <col min="12305" max="12310" width="0" style="1" hidden="1" customWidth="1"/>
    <col min="12311" max="12311" width="11.42578125" style="1"/>
    <col min="12312" max="12312" width="13.85546875" style="1" bestFit="1" customWidth="1"/>
    <col min="12313" max="12544" width="11.42578125" style="1"/>
    <col min="12545" max="12545" width="0" style="1" hidden="1" customWidth="1"/>
    <col min="12546" max="12546" width="11.42578125" style="1"/>
    <col min="12547" max="12547" width="39" style="1" customWidth="1"/>
    <col min="12548" max="12548" width="18.42578125" style="1" customWidth="1"/>
    <col min="12549" max="12549" width="17.5703125" style="1" customWidth="1"/>
    <col min="12550" max="12550" width="16.85546875" style="1" customWidth="1"/>
    <col min="12551" max="12551" width="18" style="1" customWidth="1"/>
    <col min="12552" max="12552" width="16.5703125" style="1" customWidth="1"/>
    <col min="12553" max="12553" width="17" style="1" customWidth="1"/>
    <col min="12554" max="12559" width="0" style="1" hidden="1" customWidth="1"/>
    <col min="12560" max="12560" width="19.5703125" style="1" customWidth="1"/>
    <col min="12561" max="12566" width="0" style="1" hidden="1" customWidth="1"/>
    <col min="12567" max="12567" width="11.42578125" style="1"/>
    <col min="12568" max="12568" width="13.85546875" style="1" bestFit="1" customWidth="1"/>
    <col min="12569" max="12800" width="11.42578125" style="1"/>
    <col min="12801" max="12801" width="0" style="1" hidden="1" customWidth="1"/>
    <col min="12802" max="12802" width="11.42578125" style="1"/>
    <col min="12803" max="12803" width="39" style="1" customWidth="1"/>
    <col min="12804" max="12804" width="18.42578125" style="1" customWidth="1"/>
    <col min="12805" max="12805" width="17.5703125" style="1" customWidth="1"/>
    <col min="12806" max="12806" width="16.85546875" style="1" customWidth="1"/>
    <col min="12807" max="12807" width="18" style="1" customWidth="1"/>
    <col min="12808" max="12808" width="16.5703125" style="1" customWidth="1"/>
    <col min="12809" max="12809" width="17" style="1" customWidth="1"/>
    <col min="12810" max="12815" width="0" style="1" hidden="1" customWidth="1"/>
    <col min="12816" max="12816" width="19.5703125" style="1" customWidth="1"/>
    <col min="12817" max="12822" width="0" style="1" hidden="1" customWidth="1"/>
    <col min="12823" max="12823" width="11.42578125" style="1"/>
    <col min="12824" max="12824" width="13.85546875" style="1" bestFit="1" customWidth="1"/>
    <col min="12825" max="13056" width="11.42578125" style="1"/>
    <col min="13057" max="13057" width="0" style="1" hidden="1" customWidth="1"/>
    <col min="13058" max="13058" width="11.42578125" style="1"/>
    <col min="13059" max="13059" width="39" style="1" customWidth="1"/>
    <col min="13060" max="13060" width="18.42578125" style="1" customWidth="1"/>
    <col min="13061" max="13061" width="17.5703125" style="1" customWidth="1"/>
    <col min="13062" max="13062" width="16.85546875" style="1" customWidth="1"/>
    <col min="13063" max="13063" width="18" style="1" customWidth="1"/>
    <col min="13064" max="13064" width="16.5703125" style="1" customWidth="1"/>
    <col min="13065" max="13065" width="17" style="1" customWidth="1"/>
    <col min="13066" max="13071" width="0" style="1" hidden="1" customWidth="1"/>
    <col min="13072" max="13072" width="19.5703125" style="1" customWidth="1"/>
    <col min="13073" max="13078" width="0" style="1" hidden="1" customWidth="1"/>
    <col min="13079" max="13079" width="11.42578125" style="1"/>
    <col min="13080" max="13080" width="13.85546875" style="1" bestFit="1" customWidth="1"/>
    <col min="13081" max="13312" width="11.42578125" style="1"/>
    <col min="13313" max="13313" width="0" style="1" hidden="1" customWidth="1"/>
    <col min="13314" max="13314" width="11.42578125" style="1"/>
    <col min="13315" max="13315" width="39" style="1" customWidth="1"/>
    <col min="13316" max="13316" width="18.42578125" style="1" customWidth="1"/>
    <col min="13317" max="13317" width="17.5703125" style="1" customWidth="1"/>
    <col min="13318" max="13318" width="16.85546875" style="1" customWidth="1"/>
    <col min="13319" max="13319" width="18" style="1" customWidth="1"/>
    <col min="13320" max="13320" width="16.5703125" style="1" customWidth="1"/>
    <col min="13321" max="13321" width="17" style="1" customWidth="1"/>
    <col min="13322" max="13327" width="0" style="1" hidden="1" customWidth="1"/>
    <col min="13328" max="13328" width="19.5703125" style="1" customWidth="1"/>
    <col min="13329" max="13334" width="0" style="1" hidden="1" customWidth="1"/>
    <col min="13335" max="13335" width="11.42578125" style="1"/>
    <col min="13336" max="13336" width="13.85546875" style="1" bestFit="1" customWidth="1"/>
    <col min="13337" max="13568" width="11.42578125" style="1"/>
    <col min="13569" max="13569" width="0" style="1" hidden="1" customWidth="1"/>
    <col min="13570" max="13570" width="11.42578125" style="1"/>
    <col min="13571" max="13571" width="39" style="1" customWidth="1"/>
    <col min="13572" max="13572" width="18.42578125" style="1" customWidth="1"/>
    <col min="13573" max="13573" width="17.5703125" style="1" customWidth="1"/>
    <col min="13574" max="13574" width="16.85546875" style="1" customWidth="1"/>
    <col min="13575" max="13575" width="18" style="1" customWidth="1"/>
    <col min="13576" max="13576" width="16.5703125" style="1" customWidth="1"/>
    <col min="13577" max="13577" width="17" style="1" customWidth="1"/>
    <col min="13578" max="13583" width="0" style="1" hidden="1" customWidth="1"/>
    <col min="13584" max="13584" width="19.5703125" style="1" customWidth="1"/>
    <col min="13585" max="13590" width="0" style="1" hidden="1" customWidth="1"/>
    <col min="13591" max="13591" width="11.42578125" style="1"/>
    <col min="13592" max="13592" width="13.85546875" style="1" bestFit="1" customWidth="1"/>
    <col min="13593" max="13824" width="11.42578125" style="1"/>
    <col min="13825" max="13825" width="0" style="1" hidden="1" customWidth="1"/>
    <col min="13826" max="13826" width="11.42578125" style="1"/>
    <col min="13827" max="13827" width="39" style="1" customWidth="1"/>
    <col min="13828" max="13828" width="18.42578125" style="1" customWidth="1"/>
    <col min="13829" max="13829" width="17.5703125" style="1" customWidth="1"/>
    <col min="13830" max="13830" width="16.85546875" style="1" customWidth="1"/>
    <col min="13831" max="13831" width="18" style="1" customWidth="1"/>
    <col min="13832" max="13832" width="16.5703125" style="1" customWidth="1"/>
    <col min="13833" max="13833" width="17" style="1" customWidth="1"/>
    <col min="13834" max="13839" width="0" style="1" hidden="1" customWidth="1"/>
    <col min="13840" max="13840" width="19.5703125" style="1" customWidth="1"/>
    <col min="13841" max="13846" width="0" style="1" hidden="1" customWidth="1"/>
    <col min="13847" max="13847" width="11.42578125" style="1"/>
    <col min="13848" max="13848" width="13.85546875" style="1" bestFit="1" customWidth="1"/>
    <col min="13849" max="14080" width="11.42578125" style="1"/>
    <col min="14081" max="14081" width="0" style="1" hidden="1" customWidth="1"/>
    <col min="14082" max="14082" width="11.42578125" style="1"/>
    <col min="14083" max="14083" width="39" style="1" customWidth="1"/>
    <col min="14084" max="14084" width="18.42578125" style="1" customWidth="1"/>
    <col min="14085" max="14085" width="17.5703125" style="1" customWidth="1"/>
    <col min="14086" max="14086" width="16.85546875" style="1" customWidth="1"/>
    <col min="14087" max="14087" width="18" style="1" customWidth="1"/>
    <col min="14088" max="14088" width="16.5703125" style="1" customWidth="1"/>
    <col min="14089" max="14089" width="17" style="1" customWidth="1"/>
    <col min="14090" max="14095" width="0" style="1" hidden="1" customWidth="1"/>
    <col min="14096" max="14096" width="19.5703125" style="1" customWidth="1"/>
    <col min="14097" max="14102" width="0" style="1" hidden="1" customWidth="1"/>
    <col min="14103" max="14103" width="11.42578125" style="1"/>
    <col min="14104" max="14104" width="13.85546875" style="1" bestFit="1" customWidth="1"/>
    <col min="14105" max="14336" width="11.42578125" style="1"/>
    <col min="14337" max="14337" width="0" style="1" hidden="1" customWidth="1"/>
    <col min="14338" max="14338" width="11.42578125" style="1"/>
    <col min="14339" max="14339" width="39" style="1" customWidth="1"/>
    <col min="14340" max="14340" width="18.42578125" style="1" customWidth="1"/>
    <col min="14341" max="14341" width="17.5703125" style="1" customWidth="1"/>
    <col min="14342" max="14342" width="16.85546875" style="1" customWidth="1"/>
    <col min="14343" max="14343" width="18" style="1" customWidth="1"/>
    <col min="14344" max="14344" width="16.5703125" style="1" customWidth="1"/>
    <col min="14345" max="14345" width="17" style="1" customWidth="1"/>
    <col min="14346" max="14351" width="0" style="1" hidden="1" customWidth="1"/>
    <col min="14352" max="14352" width="19.5703125" style="1" customWidth="1"/>
    <col min="14353" max="14358" width="0" style="1" hidden="1" customWidth="1"/>
    <col min="14359" max="14359" width="11.42578125" style="1"/>
    <col min="14360" max="14360" width="13.85546875" style="1" bestFit="1" customWidth="1"/>
    <col min="14361" max="14592" width="11.42578125" style="1"/>
    <col min="14593" max="14593" width="0" style="1" hidden="1" customWidth="1"/>
    <col min="14594" max="14594" width="11.42578125" style="1"/>
    <col min="14595" max="14595" width="39" style="1" customWidth="1"/>
    <col min="14596" max="14596" width="18.42578125" style="1" customWidth="1"/>
    <col min="14597" max="14597" width="17.5703125" style="1" customWidth="1"/>
    <col min="14598" max="14598" width="16.85546875" style="1" customWidth="1"/>
    <col min="14599" max="14599" width="18" style="1" customWidth="1"/>
    <col min="14600" max="14600" width="16.5703125" style="1" customWidth="1"/>
    <col min="14601" max="14601" width="17" style="1" customWidth="1"/>
    <col min="14602" max="14607" width="0" style="1" hidden="1" customWidth="1"/>
    <col min="14608" max="14608" width="19.5703125" style="1" customWidth="1"/>
    <col min="14609" max="14614" width="0" style="1" hidden="1" customWidth="1"/>
    <col min="14615" max="14615" width="11.42578125" style="1"/>
    <col min="14616" max="14616" width="13.85546875" style="1" bestFit="1" customWidth="1"/>
    <col min="14617" max="14848" width="11.42578125" style="1"/>
    <col min="14849" max="14849" width="0" style="1" hidden="1" customWidth="1"/>
    <col min="14850" max="14850" width="11.42578125" style="1"/>
    <col min="14851" max="14851" width="39" style="1" customWidth="1"/>
    <col min="14852" max="14852" width="18.42578125" style="1" customWidth="1"/>
    <col min="14853" max="14853" width="17.5703125" style="1" customWidth="1"/>
    <col min="14854" max="14854" width="16.85546875" style="1" customWidth="1"/>
    <col min="14855" max="14855" width="18" style="1" customWidth="1"/>
    <col min="14856" max="14856" width="16.5703125" style="1" customWidth="1"/>
    <col min="14857" max="14857" width="17" style="1" customWidth="1"/>
    <col min="14858" max="14863" width="0" style="1" hidden="1" customWidth="1"/>
    <col min="14864" max="14864" width="19.5703125" style="1" customWidth="1"/>
    <col min="14865" max="14870" width="0" style="1" hidden="1" customWidth="1"/>
    <col min="14871" max="14871" width="11.42578125" style="1"/>
    <col min="14872" max="14872" width="13.85546875" style="1" bestFit="1" customWidth="1"/>
    <col min="14873" max="15104" width="11.42578125" style="1"/>
    <col min="15105" max="15105" width="0" style="1" hidden="1" customWidth="1"/>
    <col min="15106" max="15106" width="11.42578125" style="1"/>
    <col min="15107" max="15107" width="39" style="1" customWidth="1"/>
    <col min="15108" max="15108" width="18.42578125" style="1" customWidth="1"/>
    <col min="15109" max="15109" width="17.5703125" style="1" customWidth="1"/>
    <col min="15110" max="15110" width="16.85546875" style="1" customWidth="1"/>
    <col min="15111" max="15111" width="18" style="1" customWidth="1"/>
    <col min="15112" max="15112" width="16.5703125" style="1" customWidth="1"/>
    <col min="15113" max="15113" width="17" style="1" customWidth="1"/>
    <col min="15114" max="15119" width="0" style="1" hidden="1" customWidth="1"/>
    <col min="15120" max="15120" width="19.5703125" style="1" customWidth="1"/>
    <col min="15121" max="15126" width="0" style="1" hidden="1" customWidth="1"/>
    <col min="15127" max="15127" width="11.42578125" style="1"/>
    <col min="15128" max="15128" width="13.85546875" style="1" bestFit="1" customWidth="1"/>
    <col min="15129" max="15360" width="11.42578125" style="1"/>
    <col min="15361" max="15361" width="0" style="1" hidden="1" customWidth="1"/>
    <col min="15362" max="15362" width="11.42578125" style="1"/>
    <col min="15363" max="15363" width="39" style="1" customWidth="1"/>
    <col min="15364" max="15364" width="18.42578125" style="1" customWidth="1"/>
    <col min="15365" max="15365" width="17.5703125" style="1" customWidth="1"/>
    <col min="15366" max="15366" width="16.85546875" style="1" customWidth="1"/>
    <col min="15367" max="15367" width="18" style="1" customWidth="1"/>
    <col min="15368" max="15368" width="16.5703125" style="1" customWidth="1"/>
    <col min="15369" max="15369" width="17" style="1" customWidth="1"/>
    <col min="15370" max="15375" width="0" style="1" hidden="1" customWidth="1"/>
    <col min="15376" max="15376" width="19.5703125" style="1" customWidth="1"/>
    <col min="15377" max="15382" width="0" style="1" hidden="1" customWidth="1"/>
    <col min="15383" max="15383" width="11.42578125" style="1"/>
    <col min="15384" max="15384" width="13.85546875" style="1" bestFit="1" customWidth="1"/>
    <col min="15385" max="15616" width="11.42578125" style="1"/>
    <col min="15617" max="15617" width="0" style="1" hidden="1" customWidth="1"/>
    <col min="15618" max="15618" width="11.42578125" style="1"/>
    <col min="15619" max="15619" width="39" style="1" customWidth="1"/>
    <col min="15620" max="15620" width="18.42578125" style="1" customWidth="1"/>
    <col min="15621" max="15621" width="17.5703125" style="1" customWidth="1"/>
    <col min="15622" max="15622" width="16.85546875" style="1" customWidth="1"/>
    <col min="15623" max="15623" width="18" style="1" customWidth="1"/>
    <col min="15624" max="15624" width="16.5703125" style="1" customWidth="1"/>
    <col min="15625" max="15625" width="17" style="1" customWidth="1"/>
    <col min="15626" max="15631" width="0" style="1" hidden="1" customWidth="1"/>
    <col min="15632" max="15632" width="19.5703125" style="1" customWidth="1"/>
    <col min="15633" max="15638" width="0" style="1" hidden="1" customWidth="1"/>
    <col min="15639" max="15639" width="11.42578125" style="1"/>
    <col min="15640" max="15640" width="13.85546875" style="1" bestFit="1" customWidth="1"/>
    <col min="15641" max="15872" width="11.42578125" style="1"/>
    <col min="15873" max="15873" width="0" style="1" hidden="1" customWidth="1"/>
    <col min="15874" max="15874" width="11.42578125" style="1"/>
    <col min="15875" max="15875" width="39" style="1" customWidth="1"/>
    <col min="15876" max="15876" width="18.42578125" style="1" customWidth="1"/>
    <col min="15877" max="15877" width="17.5703125" style="1" customWidth="1"/>
    <col min="15878" max="15878" width="16.85546875" style="1" customWidth="1"/>
    <col min="15879" max="15879" width="18" style="1" customWidth="1"/>
    <col min="15880" max="15880" width="16.5703125" style="1" customWidth="1"/>
    <col min="15881" max="15881" width="17" style="1" customWidth="1"/>
    <col min="15882" max="15887" width="0" style="1" hidden="1" customWidth="1"/>
    <col min="15888" max="15888" width="19.5703125" style="1" customWidth="1"/>
    <col min="15889" max="15894" width="0" style="1" hidden="1" customWidth="1"/>
    <col min="15895" max="15895" width="11.42578125" style="1"/>
    <col min="15896" max="15896" width="13.85546875" style="1" bestFit="1" customWidth="1"/>
    <col min="15897" max="16128" width="11.42578125" style="1"/>
    <col min="16129" max="16129" width="0" style="1" hidden="1" customWidth="1"/>
    <col min="16130" max="16130" width="11.42578125" style="1"/>
    <col min="16131" max="16131" width="39" style="1" customWidth="1"/>
    <col min="16132" max="16132" width="18.42578125" style="1" customWidth="1"/>
    <col min="16133" max="16133" width="17.5703125" style="1" customWidth="1"/>
    <col min="16134" max="16134" width="16.85546875" style="1" customWidth="1"/>
    <col min="16135" max="16135" width="18" style="1" customWidth="1"/>
    <col min="16136" max="16136" width="16.5703125" style="1" customWidth="1"/>
    <col min="16137" max="16137" width="17" style="1" customWidth="1"/>
    <col min="16138" max="16143" width="0" style="1" hidden="1" customWidth="1"/>
    <col min="16144" max="16144" width="19.5703125" style="1" customWidth="1"/>
    <col min="16145" max="16150" width="0" style="1" hidden="1" customWidth="1"/>
    <col min="16151" max="16151" width="11.42578125" style="1"/>
    <col min="16152" max="16152" width="13.85546875" style="1" bestFit="1" customWidth="1"/>
    <col min="16153" max="16384" width="11.42578125" style="1"/>
  </cols>
  <sheetData>
    <row r="5" spans="1:24" ht="15" customHeight="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U5" s="1" t="str">
        <f>+D11</f>
        <v>ENERO</v>
      </c>
      <c r="V5" s="8">
        <f>+D95</f>
        <v>3592764.9399999995</v>
      </c>
    </row>
    <row r="6" spans="1:24" ht="15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U6" s="1" t="str">
        <f>+E11</f>
        <v>FEBRERO</v>
      </c>
      <c r="V6" s="8">
        <f>+E95</f>
        <v>3606482.04</v>
      </c>
    </row>
    <row r="7" spans="1:24" ht="15" customHeight="1" x14ac:dyDescent="0.2">
      <c r="A7" s="9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U7" s="1" t="str">
        <f>+F11</f>
        <v>MARZO</v>
      </c>
      <c r="V7" s="8">
        <f>+F95</f>
        <v>6712034.3900000015</v>
      </c>
    </row>
    <row r="8" spans="1:24" ht="15" customHeight="1" x14ac:dyDescent="0.2">
      <c r="A8" s="9" t="s">
        <v>194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U8" s="1" t="str">
        <f>+G11</f>
        <v>ABRIL</v>
      </c>
      <c r="V8" s="8">
        <f>+G95</f>
        <v>7162380.3999999976</v>
      </c>
    </row>
    <row r="9" spans="1:24" ht="15.75" customHeight="1" thickBot="1" x14ac:dyDescent="0.25">
      <c r="A9" s="18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U9" s="1" t="str">
        <f>+H11</f>
        <v xml:space="preserve">MAYO </v>
      </c>
      <c r="V9" s="8">
        <f>+H95</f>
        <v>4918529.9600000018</v>
      </c>
    </row>
    <row r="10" spans="1:24" x14ac:dyDescent="0.2">
      <c r="A10" s="19"/>
      <c r="B10" s="20"/>
      <c r="C10" s="21"/>
      <c r="D10" s="22" t="s">
        <v>195</v>
      </c>
      <c r="E10" s="23"/>
      <c r="F10" s="24"/>
      <c r="G10" s="25" t="s">
        <v>196</v>
      </c>
      <c r="H10" s="26"/>
      <c r="I10" s="27"/>
      <c r="J10" s="28" t="s">
        <v>197</v>
      </c>
      <c r="K10" s="29"/>
      <c r="L10" s="30"/>
      <c r="M10" s="31" t="s">
        <v>198</v>
      </c>
      <c r="N10" s="32"/>
      <c r="O10" s="33"/>
      <c r="P10" s="34"/>
    </row>
    <row r="11" spans="1:24" ht="14.25" customHeight="1" thickBot="1" x14ac:dyDescent="0.25">
      <c r="A11" s="35" t="s">
        <v>199</v>
      </c>
      <c r="B11" s="36" t="s">
        <v>200</v>
      </c>
      <c r="C11" s="37" t="s">
        <v>201</v>
      </c>
      <c r="D11" s="38" t="s">
        <v>202</v>
      </c>
      <c r="E11" s="38" t="s">
        <v>203</v>
      </c>
      <c r="F11" s="38" t="s">
        <v>204</v>
      </c>
      <c r="G11" s="39" t="s">
        <v>205</v>
      </c>
      <c r="H11" s="39" t="s">
        <v>206</v>
      </c>
      <c r="I11" s="39" t="s">
        <v>207</v>
      </c>
      <c r="J11" s="40" t="s">
        <v>208</v>
      </c>
      <c r="K11" s="40" t="s">
        <v>209</v>
      </c>
      <c r="L11" s="40" t="s">
        <v>210</v>
      </c>
      <c r="M11" s="41" t="s">
        <v>211</v>
      </c>
      <c r="N11" s="42" t="s">
        <v>212</v>
      </c>
      <c r="O11" s="41" t="s">
        <v>213</v>
      </c>
      <c r="P11" s="43" t="s">
        <v>214</v>
      </c>
    </row>
    <row r="12" spans="1:24" x14ac:dyDescent="0.2">
      <c r="A12" s="44" t="s">
        <v>215</v>
      </c>
      <c r="B12" s="45" t="s">
        <v>15</v>
      </c>
      <c r="C12" s="46" t="s">
        <v>216</v>
      </c>
      <c r="D12" s="47">
        <v>2340000</v>
      </c>
      <c r="E12" s="47">
        <v>2270000</v>
      </c>
      <c r="F12" s="47">
        <v>2243333.33</v>
      </c>
      <c r="G12" s="47">
        <v>2801933.34</v>
      </c>
      <c r="H12" s="47">
        <v>2661333.33</v>
      </c>
      <c r="I12" s="48">
        <v>2647333.34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9">
        <f>SUM(D12:O12)</f>
        <v>14963933.34</v>
      </c>
    </row>
    <row r="13" spans="1:24" x14ac:dyDescent="0.2">
      <c r="A13" s="44"/>
      <c r="B13" s="50" t="s">
        <v>17</v>
      </c>
      <c r="C13" s="51" t="s">
        <v>217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9">
        <f t="shared" ref="P13:P83" si="0">SUM(D13:O13)</f>
        <v>0</v>
      </c>
      <c r="X13" s="8"/>
    </row>
    <row r="14" spans="1:24" x14ac:dyDescent="0.2">
      <c r="A14" s="44" t="s">
        <v>218</v>
      </c>
      <c r="B14" s="50" t="s">
        <v>19</v>
      </c>
      <c r="C14" s="51" t="s">
        <v>219</v>
      </c>
      <c r="D14" s="48">
        <v>0</v>
      </c>
      <c r="E14" s="48">
        <v>0</v>
      </c>
      <c r="F14" s="48">
        <v>250000</v>
      </c>
      <c r="G14" s="48">
        <v>199833.32</v>
      </c>
      <c r="H14" s="48">
        <v>110000</v>
      </c>
      <c r="I14" s="48">
        <v>110000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9">
        <f t="shared" si="0"/>
        <v>669833.32000000007</v>
      </c>
      <c r="X14" s="8"/>
    </row>
    <row r="15" spans="1:24" x14ac:dyDescent="0.2">
      <c r="A15" s="44"/>
      <c r="B15" s="50" t="s">
        <v>21</v>
      </c>
      <c r="C15" s="51" t="s">
        <v>220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9">
        <f t="shared" si="0"/>
        <v>0</v>
      </c>
    </row>
    <row r="16" spans="1:24" x14ac:dyDescent="0.2">
      <c r="A16" s="44"/>
      <c r="B16" s="50" t="s">
        <v>23</v>
      </c>
      <c r="C16" s="51" t="s">
        <v>221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9">
        <f t="shared" si="0"/>
        <v>0</v>
      </c>
    </row>
    <row r="17" spans="1:16" x14ac:dyDescent="0.2">
      <c r="A17" s="44"/>
      <c r="B17" s="50" t="s">
        <v>25</v>
      </c>
      <c r="C17" s="51" t="s">
        <v>222</v>
      </c>
      <c r="D17" s="48">
        <v>0</v>
      </c>
      <c r="E17" s="48">
        <v>0</v>
      </c>
      <c r="F17" s="48">
        <v>0</v>
      </c>
      <c r="G17" s="48">
        <v>27688.05</v>
      </c>
      <c r="H17" s="48">
        <v>114813.1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9">
        <f t="shared" si="0"/>
        <v>142501.15</v>
      </c>
    </row>
    <row r="18" spans="1:16" x14ac:dyDescent="0.2">
      <c r="A18" s="44"/>
      <c r="B18" s="50" t="s">
        <v>27</v>
      </c>
      <c r="C18" s="51" t="s">
        <v>223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9">
        <f t="shared" si="0"/>
        <v>0</v>
      </c>
    </row>
    <row r="19" spans="1:16" x14ac:dyDescent="0.2">
      <c r="A19" s="44" t="s">
        <v>224</v>
      </c>
      <c r="B19" s="50" t="s">
        <v>29</v>
      </c>
      <c r="C19" s="51" t="s">
        <v>225</v>
      </c>
      <c r="D19" s="48">
        <v>217000</v>
      </c>
      <c r="E19" s="48">
        <v>217000</v>
      </c>
      <c r="F19" s="48">
        <v>227000</v>
      </c>
      <c r="G19" s="48">
        <v>227000</v>
      </c>
      <c r="H19" s="48">
        <v>227000</v>
      </c>
      <c r="I19" s="48">
        <v>227000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9">
        <f t="shared" si="0"/>
        <v>1342000</v>
      </c>
    </row>
    <row r="20" spans="1:16" x14ac:dyDescent="0.2">
      <c r="A20" s="44"/>
      <c r="B20" s="50" t="s">
        <v>31</v>
      </c>
      <c r="C20" s="51" t="s">
        <v>226</v>
      </c>
      <c r="D20" s="48">
        <v>0</v>
      </c>
      <c r="E20" s="48">
        <v>0</v>
      </c>
      <c r="F20" s="48">
        <v>0</v>
      </c>
      <c r="G20" s="48">
        <v>0</v>
      </c>
      <c r="H20" s="48">
        <v>120000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/>
      <c r="P20" s="49">
        <f t="shared" si="0"/>
        <v>120000</v>
      </c>
    </row>
    <row r="21" spans="1:16" x14ac:dyDescent="0.2">
      <c r="A21" s="44" t="s">
        <v>227</v>
      </c>
      <c r="B21" s="50" t="s">
        <v>33</v>
      </c>
      <c r="C21" s="51" t="s">
        <v>228</v>
      </c>
      <c r="D21" s="48">
        <v>151109.15</v>
      </c>
      <c r="E21" s="48">
        <v>146146.15</v>
      </c>
      <c r="F21" s="48">
        <v>161024.74</v>
      </c>
      <c r="G21" s="48">
        <v>198028.4</v>
      </c>
      <c r="H21" s="48">
        <v>181690.68</v>
      </c>
      <c r="I21" s="48">
        <v>180698.09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>
        <f t="shared" si="0"/>
        <v>1018697.2099999998</v>
      </c>
    </row>
    <row r="22" spans="1:16" x14ac:dyDescent="0.2">
      <c r="A22" s="44" t="s">
        <v>229</v>
      </c>
      <c r="B22" s="50" t="s">
        <v>35</v>
      </c>
      <c r="C22" s="51" t="s">
        <v>230</v>
      </c>
      <c r="D22" s="48">
        <v>165182.92000000001</v>
      </c>
      <c r="E22" s="48">
        <v>160212.92000000001</v>
      </c>
      <c r="F22" s="48">
        <v>176069.59</v>
      </c>
      <c r="G22" s="48">
        <v>212168.36</v>
      </c>
      <c r="H22" s="48">
        <v>195807.59</v>
      </c>
      <c r="I22" s="48">
        <v>194813.58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9">
        <f t="shared" si="0"/>
        <v>1104254.96</v>
      </c>
    </row>
    <row r="23" spans="1:16" x14ac:dyDescent="0.2">
      <c r="A23" s="44" t="s">
        <v>231</v>
      </c>
      <c r="B23" s="50" t="s">
        <v>37</v>
      </c>
      <c r="C23" s="51" t="s">
        <v>232</v>
      </c>
      <c r="D23" s="48">
        <v>15991.46</v>
      </c>
      <c r="E23" s="48">
        <v>15471.12</v>
      </c>
      <c r="F23" s="48">
        <v>16548.47</v>
      </c>
      <c r="G23" s="48">
        <v>21754.28</v>
      </c>
      <c r="H23" s="48">
        <v>18754.169999999998</v>
      </c>
      <c r="I23" s="48">
        <v>18849.82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9">
        <f t="shared" si="0"/>
        <v>107369.32</v>
      </c>
    </row>
    <row r="24" spans="1:16" x14ac:dyDescent="0.2">
      <c r="A24" s="44"/>
      <c r="B24" s="50" t="s">
        <v>233</v>
      </c>
      <c r="C24" s="51" t="s">
        <v>234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9">
        <f t="shared" si="0"/>
        <v>0</v>
      </c>
    </row>
    <row r="25" spans="1:16" x14ac:dyDescent="0.2">
      <c r="A25" s="44" t="s">
        <v>235</v>
      </c>
      <c r="B25" s="50" t="s">
        <v>41</v>
      </c>
      <c r="C25" s="51" t="s">
        <v>236</v>
      </c>
      <c r="D25" s="48">
        <v>111717.94</v>
      </c>
      <c r="E25" s="48">
        <v>156388.67000000001</v>
      </c>
      <c r="F25" s="48">
        <v>173615.17</v>
      </c>
      <c r="G25" s="48">
        <v>291888.87</v>
      </c>
      <c r="H25" s="48">
        <v>180030.31</v>
      </c>
      <c r="I25" s="48">
        <v>179355.86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9">
        <f t="shared" si="0"/>
        <v>1092996.8199999998</v>
      </c>
    </row>
    <row r="26" spans="1:16" x14ac:dyDescent="0.2">
      <c r="A26" s="44" t="s">
        <v>237</v>
      </c>
      <c r="B26" s="50" t="s">
        <v>43</v>
      </c>
      <c r="C26" s="51" t="s">
        <v>238</v>
      </c>
      <c r="D26" s="48">
        <v>9334</v>
      </c>
      <c r="E26" s="48">
        <v>9483.58</v>
      </c>
      <c r="F26" s="48">
        <v>9334</v>
      </c>
      <c r="G26" s="48">
        <v>9334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9">
        <f t="shared" si="0"/>
        <v>37485.58</v>
      </c>
    </row>
    <row r="27" spans="1:16" x14ac:dyDescent="0.2">
      <c r="A27" s="44"/>
      <c r="B27" s="50" t="s">
        <v>239</v>
      </c>
      <c r="C27" s="51" t="s">
        <v>240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9">
        <f t="shared" si="0"/>
        <v>0</v>
      </c>
    </row>
    <row r="28" spans="1:16" x14ac:dyDescent="0.2">
      <c r="A28" s="44" t="s">
        <v>241</v>
      </c>
      <c r="B28" s="50" t="s">
        <v>45</v>
      </c>
      <c r="C28" s="51" t="s">
        <v>242</v>
      </c>
      <c r="D28" s="48">
        <v>628</v>
      </c>
      <c r="E28" s="48">
        <v>628</v>
      </c>
      <c r="F28" s="48">
        <v>628</v>
      </c>
      <c r="G28" s="48">
        <v>628</v>
      </c>
      <c r="H28" s="48">
        <v>628</v>
      </c>
      <c r="I28" s="48">
        <v>628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9">
        <f t="shared" si="0"/>
        <v>3768</v>
      </c>
    </row>
    <row r="29" spans="1:16" x14ac:dyDescent="0.2">
      <c r="A29" s="44" t="s">
        <v>243</v>
      </c>
      <c r="B29" s="50" t="s">
        <v>47</v>
      </c>
      <c r="C29" s="51" t="s">
        <v>244</v>
      </c>
      <c r="D29" s="48">
        <v>0</v>
      </c>
      <c r="E29" s="48">
        <v>4678</v>
      </c>
      <c r="F29" s="48">
        <v>1400</v>
      </c>
      <c r="G29" s="48">
        <v>1564</v>
      </c>
      <c r="H29" s="48">
        <v>1400</v>
      </c>
      <c r="I29" s="48">
        <v>1564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9">
        <f t="shared" si="0"/>
        <v>10606</v>
      </c>
    </row>
    <row r="30" spans="1:16" x14ac:dyDescent="0.2">
      <c r="A30" s="44" t="s">
        <v>245</v>
      </c>
      <c r="B30" s="50" t="s">
        <v>49</v>
      </c>
      <c r="C30" s="51" t="s">
        <v>246</v>
      </c>
      <c r="D30" s="48">
        <v>0</v>
      </c>
      <c r="E30" s="48">
        <v>2916</v>
      </c>
      <c r="F30" s="48">
        <v>14964</v>
      </c>
      <c r="G30" s="48">
        <v>165029</v>
      </c>
      <c r="H30" s="48">
        <v>0</v>
      </c>
      <c r="I30" s="48">
        <v>10582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9">
        <f t="shared" si="0"/>
        <v>193491</v>
      </c>
    </row>
    <row r="31" spans="1:16" x14ac:dyDescent="0.2">
      <c r="A31" s="44" t="s">
        <v>247</v>
      </c>
      <c r="B31" s="50" t="s">
        <v>51</v>
      </c>
      <c r="C31" s="51" t="s">
        <v>248</v>
      </c>
      <c r="D31" s="48">
        <v>0</v>
      </c>
      <c r="E31" s="48">
        <v>0</v>
      </c>
      <c r="F31" s="48">
        <v>292456</v>
      </c>
      <c r="G31" s="48">
        <v>0</v>
      </c>
      <c r="H31" s="48">
        <v>0</v>
      </c>
      <c r="I31" s="48">
        <v>144262.17000000001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9">
        <f t="shared" si="0"/>
        <v>436718.17000000004</v>
      </c>
    </row>
    <row r="32" spans="1:16" x14ac:dyDescent="0.2">
      <c r="A32" s="44" t="s">
        <v>249</v>
      </c>
      <c r="B32" s="50" t="s">
        <v>53</v>
      </c>
      <c r="C32" s="51" t="s">
        <v>250</v>
      </c>
      <c r="D32" s="48">
        <v>3150</v>
      </c>
      <c r="E32" s="48">
        <v>-1650</v>
      </c>
      <c r="F32" s="48">
        <v>96700</v>
      </c>
      <c r="G32" s="48">
        <v>53050</v>
      </c>
      <c r="H32" s="48">
        <v>23500</v>
      </c>
      <c r="I32" s="48">
        <v>8400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9">
        <f t="shared" si="0"/>
        <v>183150</v>
      </c>
    </row>
    <row r="33" spans="1:19" x14ac:dyDescent="0.2">
      <c r="A33" s="44" t="s">
        <v>251</v>
      </c>
      <c r="B33" s="50" t="s">
        <v>55</v>
      </c>
      <c r="C33" s="51" t="s">
        <v>252</v>
      </c>
      <c r="D33" s="48">
        <v>0</v>
      </c>
      <c r="E33" s="48">
        <v>8855.92</v>
      </c>
      <c r="F33" s="48">
        <v>201675.1</v>
      </c>
      <c r="G33" s="48">
        <v>201966.12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9">
        <f t="shared" si="0"/>
        <v>412497.14</v>
      </c>
    </row>
    <row r="34" spans="1:19" x14ac:dyDescent="0.2">
      <c r="A34" s="44" t="s">
        <v>253</v>
      </c>
      <c r="B34" s="50" t="s">
        <v>57</v>
      </c>
      <c r="C34" s="51" t="s">
        <v>254</v>
      </c>
      <c r="D34" s="48">
        <v>0</v>
      </c>
      <c r="E34" s="48">
        <v>0</v>
      </c>
      <c r="F34" s="48">
        <v>375233</v>
      </c>
      <c r="G34" s="48">
        <v>18750</v>
      </c>
      <c r="H34" s="48">
        <v>0</v>
      </c>
      <c r="I34" s="48">
        <v>397480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9">
        <f t="shared" si="0"/>
        <v>791463</v>
      </c>
      <c r="Q34" s="52">
        <v>478514.2</v>
      </c>
      <c r="R34" s="8">
        <f>733583.14-P34</f>
        <v>-57879.859999999986</v>
      </c>
      <c r="S34" s="8">
        <f>+R34+P34</f>
        <v>733583.14</v>
      </c>
    </row>
    <row r="35" spans="1:19" x14ac:dyDescent="0.2">
      <c r="A35" s="44"/>
      <c r="B35" s="50" t="s">
        <v>59</v>
      </c>
      <c r="C35" s="51" t="s">
        <v>255</v>
      </c>
      <c r="D35" s="48">
        <v>0</v>
      </c>
      <c r="E35" s="48">
        <v>0</v>
      </c>
      <c r="F35" s="48">
        <v>0</v>
      </c>
      <c r="G35" s="48">
        <v>0</v>
      </c>
      <c r="H35" s="48">
        <v>6000</v>
      </c>
      <c r="I35" s="48">
        <v>1770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9">
        <f t="shared" si="0"/>
        <v>7770</v>
      </c>
    </row>
    <row r="36" spans="1:19" x14ac:dyDescent="0.2">
      <c r="A36" s="44" t="s">
        <v>256</v>
      </c>
      <c r="B36" s="50" t="s">
        <v>61</v>
      </c>
      <c r="C36" s="51" t="s">
        <v>257</v>
      </c>
      <c r="D36" s="48">
        <v>454501.47</v>
      </c>
      <c r="E36" s="48">
        <v>457359.75</v>
      </c>
      <c r="F36" s="48">
        <v>464207.43</v>
      </c>
      <c r="G36" s="48">
        <v>466402.84</v>
      </c>
      <c r="H36" s="48">
        <v>467152.82</v>
      </c>
      <c r="I36" s="48">
        <v>467189.94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9">
        <f t="shared" si="0"/>
        <v>2776814.25</v>
      </c>
    </row>
    <row r="37" spans="1:19" x14ac:dyDescent="0.2">
      <c r="A37" s="44"/>
      <c r="B37" s="50" t="s">
        <v>63</v>
      </c>
      <c r="C37" s="51" t="s">
        <v>258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9">
        <f t="shared" si="0"/>
        <v>0</v>
      </c>
    </row>
    <row r="38" spans="1:19" x14ac:dyDescent="0.2">
      <c r="A38" s="44" t="s">
        <v>259</v>
      </c>
      <c r="B38" s="50" t="s">
        <v>65</v>
      </c>
      <c r="C38" s="51" t="s">
        <v>260</v>
      </c>
      <c r="D38" s="48">
        <v>0</v>
      </c>
      <c r="E38" s="48">
        <v>360</v>
      </c>
      <c r="F38" s="48">
        <v>0</v>
      </c>
      <c r="G38" s="48">
        <v>0</v>
      </c>
      <c r="H38" s="48">
        <v>25867</v>
      </c>
      <c r="I38" s="48">
        <v>2360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9">
        <f t="shared" si="0"/>
        <v>28587</v>
      </c>
      <c r="Q38" s="52">
        <v>461450</v>
      </c>
      <c r="R38" s="8">
        <f>640450-P38</f>
        <v>611863</v>
      </c>
      <c r="S38" s="8">
        <f>+R38+P38</f>
        <v>640450</v>
      </c>
    </row>
    <row r="39" spans="1:19" x14ac:dyDescent="0.2">
      <c r="A39" s="44" t="s">
        <v>261</v>
      </c>
      <c r="B39" s="50" t="s">
        <v>67</v>
      </c>
      <c r="C39" s="51" t="s">
        <v>262</v>
      </c>
      <c r="D39" s="48">
        <v>0</v>
      </c>
      <c r="E39" s="48">
        <v>0</v>
      </c>
      <c r="F39" s="48">
        <v>200703.99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9">
        <f t="shared" si="0"/>
        <v>200703.99</v>
      </c>
    </row>
    <row r="40" spans="1:19" x14ac:dyDescent="0.2">
      <c r="A40" s="44"/>
      <c r="B40" s="50" t="s">
        <v>263</v>
      </c>
      <c r="C40" s="51" t="s">
        <v>264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9">
        <f t="shared" si="0"/>
        <v>0</v>
      </c>
    </row>
    <row r="41" spans="1:19" x14ac:dyDescent="0.2">
      <c r="A41" s="44" t="s">
        <v>265</v>
      </c>
      <c r="B41" s="50" t="s">
        <v>69</v>
      </c>
      <c r="C41" s="51" t="s">
        <v>266</v>
      </c>
      <c r="D41" s="48">
        <v>0</v>
      </c>
      <c r="E41" s="48">
        <v>0</v>
      </c>
      <c r="F41" s="48">
        <v>89680</v>
      </c>
      <c r="G41" s="48">
        <v>467768.63</v>
      </c>
      <c r="H41" s="48">
        <v>-522987.63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9">
        <f t="shared" si="0"/>
        <v>34461</v>
      </c>
      <c r="Q41" s="52">
        <v>2605803.25</v>
      </c>
      <c r="R41" s="8">
        <f>3687504.1-P41</f>
        <v>3653043.1</v>
      </c>
      <c r="S41" s="8">
        <f>+R41+P41</f>
        <v>3687504.1</v>
      </c>
    </row>
    <row r="42" spans="1:19" x14ac:dyDescent="0.2">
      <c r="A42" s="44"/>
      <c r="B42" s="50" t="s">
        <v>71</v>
      </c>
      <c r="C42" s="51" t="s">
        <v>267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9">
        <f t="shared" si="0"/>
        <v>0</v>
      </c>
    </row>
    <row r="43" spans="1:19" x14ac:dyDescent="0.2">
      <c r="A43" s="44" t="s">
        <v>268</v>
      </c>
      <c r="B43" s="50" t="s">
        <v>73</v>
      </c>
      <c r="C43" s="51" t="s">
        <v>269</v>
      </c>
      <c r="D43" s="48">
        <v>0</v>
      </c>
      <c r="E43" s="48">
        <v>0</v>
      </c>
      <c r="F43" s="48">
        <v>77880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9">
        <f t="shared" si="0"/>
        <v>77880</v>
      </c>
    </row>
    <row r="44" spans="1:19" x14ac:dyDescent="0.2">
      <c r="A44" s="44"/>
      <c r="B44" s="50" t="s">
        <v>75</v>
      </c>
      <c r="C44" s="51" t="s">
        <v>270</v>
      </c>
      <c r="D44" s="48">
        <v>0</v>
      </c>
      <c r="E44" s="48">
        <v>0</v>
      </c>
      <c r="F44" s="48">
        <v>0</v>
      </c>
      <c r="G44" s="48">
        <v>0</v>
      </c>
      <c r="H44" s="48">
        <v>300000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9">
        <f t="shared" si="0"/>
        <v>300000</v>
      </c>
    </row>
    <row r="45" spans="1:19" x14ac:dyDescent="0.2">
      <c r="A45" s="44"/>
      <c r="B45" s="50" t="s">
        <v>77</v>
      </c>
      <c r="C45" s="51" t="s">
        <v>271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9">
        <f t="shared" si="0"/>
        <v>0</v>
      </c>
      <c r="Q45" s="52">
        <v>585752.54</v>
      </c>
      <c r="R45" s="8">
        <f>846603.67-P45</f>
        <v>846603.67</v>
      </c>
      <c r="S45" s="8">
        <f>+R45+P45</f>
        <v>846603.67</v>
      </c>
    </row>
    <row r="46" spans="1:19" x14ac:dyDescent="0.2">
      <c r="A46" s="44" t="s">
        <v>272</v>
      </c>
      <c r="B46" s="50" t="s">
        <v>79</v>
      </c>
      <c r="C46" s="51" t="s">
        <v>273</v>
      </c>
      <c r="D46" s="48">
        <v>0</v>
      </c>
      <c r="E46" s="48">
        <v>0</v>
      </c>
      <c r="F46" s="48">
        <v>309529.48</v>
      </c>
      <c r="G46" s="48">
        <v>89680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9">
        <f t="shared" si="0"/>
        <v>399209.48</v>
      </c>
    </row>
    <row r="47" spans="1:19" x14ac:dyDescent="0.2">
      <c r="A47" s="44"/>
      <c r="B47" s="50" t="s">
        <v>81</v>
      </c>
      <c r="C47" s="51" t="s">
        <v>274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9">
        <f t="shared" si="0"/>
        <v>0</v>
      </c>
    </row>
    <row r="48" spans="1:19" x14ac:dyDescent="0.2">
      <c r="A48" s="44" t="s">
        <v>275</v>
      </c>
      <c r="B48" s="50" t="s">
        <v>83</v>
      </c>
      <c r="C48" s="51" t="s">
        <v>276</v>
      </c>
      <c r="D48" s="48">
        <v>0</v>
      </c>
      <c r="E48" s="48">
        <v>0</v>
      </c>
      <c r="F48" s="48">
        <v>29922.89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9">
        <f t="shared" si="0"/>
        <v>29922.89</v>
      </c>
    </row>
    <row r="49" spans="1:16" x14ac:dyDescent="0.2">
      <c r="A49" s="44"/>
      <c r="B49" s="50" t="s">
        <v>85</v>
      </c>
      <c r="C49" s="51" t="s">
        <v>277</v>
      </c>
      <c r="D49" s="48">
        <v>0</v>
      </c>
      <c r="E49" s="48">
        <v>0</v>
      </c>
      <c r="F49" s="48">
        <v>0</v>
      </c>
      <c r="G49" s="48">
        <v>0</v>
      </c>
      <c r="H49" s="48">
        <v>24308.14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9">
        <f t="shared" si="0"/>
        <v>24308.14</v>
      </c>
    </row>
    <row r="50" spans="1:16" x14ac:dyDescent="0.2">
      <c r="A50" s="44"/>
      <c r="B50" s="50" t="s">
        <v>278</v>
      </c>
      <c r="C50" s="51" t="s">
        <v>279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9">
        <f t="shared" si="0"/>
        <v>0</v>
      </c>
    </row>
    <row r="51" spans="1:16" x14ac:dyDescent="0.2">
      <c r="A51" s="44"/>
      <c r="B51" s="50" t="s">
        <v>87</v>
      </c>
      <c r="C51" s="51" t="s">
        <v>280</v>
      </c>
      <c r="D51" s="48">
        <v>0</v>
      </c>
      <c r="E51" s="48">
        <v>0</v>
      </c>
      <c r="F51" s="48">
        <v>0</v>
      </c>
      <c r="G51" s="48">
        <v>954.28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9">
        <f t="shared" si="0"/>
        <v>954.28</v>
      </c>
    </row>
    <row r="52" spans="1:16" x14ac:dyDescent="0.2">
      <c r="A52" s="44"/>
      <c r="B52" s="50" t="s">
        <v>189</v>
      </c>
      <c r="C52" s="51" t="s">
        <v>281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62540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9">
        <f t="shared" si="0"/>
        <v>62540</v>
      </c>
    </row>
    <row r="53" spans="1:16" x14ac:dyDescent="0.2">
      <c r="A53" s="44" t="s">
        <v>282</v>
      </c>
      <c r="B53" s="50" t="s">
        <v>89</v>
      </c>
      <c r="C53" s="51" t="s">
        <v>283</v>
      </c>
      <c r="D53" s="48">
        <v>0</v>
      </c>
      <c r="E53" s="48">
        <v>0</v>
      </c>
      <c r="F53" s="48">
        <v>896273.24</v>
      </c>
      <c r="G53" s="48">
        <v>232981.56</v>
      </c>
      <c r="H53" s="48">
        <v>1227.2</v>
      </c>
      <c r="I53" s="48">
        <v>56756.82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9">
        <f t="shared" si="0"/>
        <v>1187238.82</v>
      </c>
    </row>
    <row r="54" spans="1:16" x14ac:dyDescent="0.2">
      <c r="A54" s="44"/>
      <c r="B54" s="50" t="s">
        <v>91</v>
      </c>
      <c r="C54" s="51" t="s">
        <v>284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9">
        <f t="shared" si="0"/>
        <v>0</v>
      </c>
    </row>
    <row r="55" spans="1:16" x14ac:dyDescent="0.2">
      <c r="A55" s="44" t="s">
        <v>285</v>
      </c>
      <c r="B55" s="50" t="s">
        <v>93</v>
      </c>
      <c r="C55" s="51" t="s">
        <v>286</v>
      </c>
      <c r="D55" s="48">
        <v>0</v>
      </c>
      <c r="E55" s="48">
        <v>0</v>
      </c>
      <c r="F55" s="48">
        <v>88737.98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9">
        <f t="shared" si="0"/>
        <v>88737.98</v>
      </c>
    </row>
    <row r="56" spans="1:16" x14ac:dyDescent="0.2">
      <c r="A56" s="44"/>
      <c r="B56" s="50" t="s">
        <v>95</v>
      </c>
      <c r="C56" s="51" t="s">
        <v>287</v>
      </c>
      <c r="D56" s="48">
        <v>0</v>
      </c>
      <c r="E56" s="48">
        <v>0</v>
      </c>
      <c r="F56" s="48">
        <v>0</v>
      </c>
      <c r="G56" s="48">
        <v>36173.75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9">
        <f t="shared" si="0"/>
        <v>36173.75</v>
      </c>
    </row>
    <row r="57" spans="1:16" x14ac:dyDescent="0.2">
      <c r="A57" s="44"/>
      <c r="B57" s="50" t="s">
        <v>97</v>
      </c>
      <c r="C57" s="51" t="s">
        <v>288</v>
      </c>
      <c r="D57" s="48">
        <v>0</v>
      </c>
      <c r="E57" s="48">
        <v>0</v>
      </c>
      <c r="F57" s="48">
        <v>0</v>
      </c>
      <c r="G57" s="48">
        <v>100000</v>
      </c>
      <c r="H57" s="48">
        <v>488776</v>
      </c>
      <c r="I57" s="48">
        <v>75520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9">
        <f t="shared" si="0"/>
        <v>664296</v>
      </c>
    </row>
    <row r="58" spans="1:16" x14ac:dyDescent="0.2">
      <c r="A58" s="44" t="s">
        <v>289</v>
      </c>
      <c r="B58" s="50" t="s">
        <v>101</v>
      </c>
      <c r="C58" s="51" t="s">
        <v>290</v>
      </c>
      <c r="D58" s="48">
        <v>81150</v>
      </c>
      <c r="E58" s="48">
        <v>115631.93</v>
      </c>
      <c r="F58" s="48">
        <v>96293.99</v>
      </c>
      <c r="G58" s="48">
        <v>90130.25</v>
      </c>
      <c r="H58" s="48">
        <v>77098</v>
      </c>
      <c r="I58" s="48">
        <v>80430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9">
        <f t="shared" si="0"/>
        <v>540734.16999999993</v>
      </c>
    </row>
    <row r="59" spans="1:16" x14ac:dyDescent="0.2">
      <c r="A59" s="44"/>
      <c r="B59" s="50" t="s">
        <v>103</v>
      </c>
      <c r="C59" s="51" t="s">
        <v>291</v>
      </c>
      <c r="D59" s="48"/>
      <c r="E59" s="48"/>
      <c r="F59" s="48"/>
      <c r="G59" s="48">
        <v>4688.22</v>
      </c>
      <c r="H59" s="48"/>
      <c r="I59" s="48"/>
      <c r="J59" s="48"/>
      <c r="K59" s="48"/>
      <c r="L59" s="48"/>
      <c r="M59" s="48"/>
      <c r="N59" s="48"/>
      <c r="O59" s="48"/>
      <c r="P59" s="49">
        <f t="shared" si="0"/>
        <v>4688.22</v>
      </c>
    </row>
    <row r="60" spans="1:16" x14ac:dyDescent="0.2">
      <c r="A60" s="44"/>
      <c r="B60" s="50" t="s">
        <v>105</v>
      </c>
      <c r="C60" s="51" t="s">
        <v>292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9">
        <f t="shared" si="0"/>
        <v>0</v>
      </c>
    </row>
    <row r="61" spans="1:16" x14ac:dyDescent="0.2">
      <c r="A61" s="44"/>
      <c r="B61" s="50" t="s">
        <v>107</v>
      </c>
      <c r="C61" s="51" t="s">
        <v>293</v>
      </c>
      <c r="D61" s="48">
        <v>0</v>
      </c>
      <c r="E61" s="48">
        <v>0</v>
      </c>
      <c r="F61" s="48">
        <v>0</v>
      </c>
      <c r="G61" s="48">
        <v>1699.2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9">
        <f t="shared" si="0"/>
        <v>1699.2</v>
      </c>
    </row>
    <row r="62" spans="1:16" x14ac:dyDescent="0.2">
      <c r="A62" s="44"/>
      <c r="B62" s="50" t="s">
        <v>109</v>
      </c>
      <c r="C62" s="51" t="s">
        <v>294</v>
      </c>
      <c r="D62" s="48">
        <v>0</v>
      </c>
      <c r="E62" s="48">
        <v>0</v>
      </c>
      <c r="F62" s="48">
        <v>0</v>
      </c>
      <c r="G62" s="48">
        <v>48585.16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9">
        <f t="shared" si="0"/>
        <v>48585.16</v>
      </c>
    </row>
    <row r="63" spans="1:16" x14ac:dyDescent="0.2">
      <c r="A63" s="44" t="s">
        <v>295</v>
      </c>
      <c r="B63" s="50" t="s">
        <v>111</v>
      </c>
      <c r="C63" s="51" t="s">
        <v>296</v>
      </c>
      <c r="D63" s="48">
        <v>0</v>
      </c>
      <c r="E63" s="48">
        <v>0</v>
      </c>
      <c r="F63" s="48">
        <v>146323.99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9">
        <f t="shared" si="0"/>
        <v>146323.99</v>
      </c>
    </row>
    <row r="64" spans="1:16" x14ac:dyDescent="0.2">
      <c r="A64" s="44" t="s">
        <v>297</v>
      </c>
      <c r="B64" s="50" t="s">
        <v>113</v>
      </c>
      <c r="C64" s="51" t="s">
        <v>298</v>
      </c>
      <c r="D64" s="48">
        <v>0</v>
      </c>
      <c r="E64" s="48">
        <v>0</v>
      </c>
      <c r="F64" s="48">
        <v>29500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9">
        <f t="shared" si="0"/>
        <v>29500</v>
      </c>
    </row>
    <row r="65" spans="1:16" x14ac:dyDescent="0.2">
      <c r="A65" s="44"/>
      <c r="B65" s="50" t="s">
        <v>117</v>
      </c>
      <c r="C65" s="51" t="s">
        <v>299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9">
        <f t="shared" si="0"/>
        <v>0</v>
      </c>
    </row>
    <row r="66" spans="1:16" x14ac:dyDescent="0.2">
      <c r="A66" s="44"/>
      <c r="B66" s="50" t="s">
        <v>119</v>
      </c>
      <c r="C66" s="51" t="s">
        <v>300</v>
      </c>
      <c r="D66" s="48">
        <v>0</v>
      </c>
      <c r="E66" s="48">
        <v>0</v>
      </c>
      <c r="F66" s="48">
        <v>0</v>
      </c>
      <c r="G66" s="48">
        <v>1115.0999999999999</v>
      </c>
      <c r="H66" s="48">
        <v>10929.16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9">
        <f t="shared" si="0"/>
        <v>12044.26</v>
      </c>
    </row>
    <row r="67" spans="1:16" x14ac:dyDescent="0.2">
      <c r="A67" s="44"/>
      <c r="B67" s="50" t="s">
        <v>115</v>
      </c>
      <c r="C67" s="51" t="s">
        <v>301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9">
        <f t="shared" si="0"/>
        <v>0</v>
      </c>
    </row>
    <row r="68" spans="1:16" x14ac:dyDescent="0.2">
      <c r="A68" s="44"/>
      <c r="B68" s="50" t="s">
        <v>121</v>
      </c>
      <c r="C68" s="51" t="s">
        <v>302</v>
      </c>
      <c r="D68" s="48"/>
      <c r="E68" s="48">
        <v>0</v>
      </c>
      <c r="F68" s="48"/>
      <c r="G68" s="48">
        <v>0</v>
      </c>
      <c r="H68" s="48"/>
      <c r="I68" s="48">
        <v>0</v>
      </c>
      <c r="J68" s="48"/>
      <c r="K68" s="48">
        <v>0</v>
      </c>
      <c r="L68" s="48"/>
      <c r="M68" s="48">
        <v>0</v>
      </c>
      <c r="N68" s="48"/>
      <c r="O68" s="48">
        <v>0</v>
      </c>
      <c r="P68" s="49">
        <f t="shared" si="0"/>
        <v>0</v>
      </c>
    </row>
    <row r="69" spans="1:16" x14ac:dyDescent="0.2">
      <c r="A69" s="44"/>
      <c r="B69" s="50" t="s">
        <v>123</v>
      </c>
      <c r="C69" s="51" t="s">
        <v>303</v>
      </c>
      <c r="D69" s="48">
        <v>0</v>
      </c>
      <c r="E69" s="48">
        <v>0</v>
      </c>
      <c r="F69" s="48">
        <v>0</v>
      </c>
      <c r="G69" s="48">
        <v>0</v>
      </c>
      <c r="H69" s="48">
        <v>4405.83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9">
        <f t="shared" si="0"/>
        <v>4405.83</v>
      </c>
    </row>
    <row r="70" spans="1:16" x14ac:dyDescent="0.2">
      <c r="A70" s="44"/>
      <c r="B70" s="50" t="s">
        <v>125</v>
      </c>
      <c r="C70" s="51" t="s">
        <v>304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9">
        <f t="shared" si="0"/>
        <v>0</v>
      </c>
    </row>
    <row r="71" spans="1:16" x14ac:dyDescent="0.2">
      <c r="A71" s="44"/>
      <c r="B71" s="50" t="s">
        <v>127</v>
      </c>
      <c r="C71" s="51" t="s">
        <v>305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9">
        <f t="shared" si="0"/>
        <v>0</v>
      </c>
    </row>
    <row r="72" spans="1:16" x14ac:dyDescent="0.2">
      <c r="A72" s="44" t="s">
        <v>306</v>
      </c>
      <c r="B72" s="50" t="s">
        <v>129</v>
      </c>
      <c r="C72" s="51" t="s">
        <v>307</v>
      </c>
      <c r="D72" s="48">
        <v>43000</v>
      </c>
      <c r="E72" s="48">
        <v>43000</v>
      </c>
      <c r="F72" s="48">
        <v>43000</v>
      </c>
      <c r="G72" s="48">
        <v>43000</v>
      </c>
      <c r="H72" s="48">
        <v>43000</v>
      </c>
      <c r="I72" s="48">
        <v>43000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9">
        <f t="shared" si="0"/>
        <v>258000</v>
      </c>
    </row>
    <row r="73" spans="1:16" x14ac:dyDescent="0.2">
      <c r="A73" s="53"/>
      <c r="B73" s="50" t="s">
        <v>131</v>
      </c>
      <c r="C73" s="51" t="s">
        <v>308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9">
        <f t="shared" si="0"/>
        <v>0</v>
      </c>
    </row>
    <row r="74" spans="1:16" x14ac:dyDescent="0.2">
      <c r="A74" s="53"/>
      <c r="B74" s="50" t="s">
        <v>133</v>
      </c>
      <c r="C74" s="51" t="s">
        <v>309</v>
      </c>
      <c r="D74" s="48">
        <v>0</v>
      </c>
      <c r="E74" s="48">
        <v>0</v>
      </c>
      <c r="F74" s="48">
        <v>0</v>
      </c>
      <c r="G74" s="48">
        <v>8000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9">
        <f t="shared" si="0"/>
        <v>8000</v>
      </c>
    </row>
    <row r="75" spans="1:16" x14ac:dyDescent="0.2">
      <c r="A75" s="53"/>
      <c r="B75" s="50" t="s">
        <v>135</v>
      </c>
      <c r="C75" s="51" t="s">
        <v>310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9">
        <f t="shared" si="0"/>
        <v>0</v>
      </c>
    </row>
    <row r="76" spans="1:16" x14ac:dyDescent="0.2">
      <c r="A76" s="53"/>
      <c r="B76" s="50" t="s">
        <v>137</v>
      </c>
      <c r="C76" s="51" t="s">
        <v>311</v>
      </c>
      <c r="D76" s="48">
        <v>0</v>
      </c>
      <c r="E76" s="48">
        <v>0</v>
      </c>
      <c r="F76" s="48">
        <v>0</v>
      </c>
      <c r="G76" s="48">
        <v>85253.11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9">
        <f t="shared" si="0"/>
        <v>85253.11</v>
      </c>
    </row>
    <row r="77" spans="1:16" x14ac:dyDescent="0.2">
      <c r="A77" s="53"/>
      <c r="B77" s="50" t="s">
        <v>139</v>
      </c>
      <c r="C77" s="51" t="s">
        <v>312</v>
      </c>
      <c r="D77" s="48">
        <v>0</v>
      </c>
      <c r="E77" s="48">
        <v>0</v>
      </c>
      <c r="F77" s="48">
        <v>0</v>
      </c>
      <c r="G77" s="48">
        <v>204700.18</v>
      </c>
      <c r="H77" s="48">
        <v>101471.19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9">
        <f t="shared" si="0"/>
        <v>306171.37</v>
      </c>
    </row>
    <row r="78" spans="1:16" x14ac:dyDescent="0.2">
      <c r="A78" s="53"/>
      <c r="B78" s="50" t="s">
        <v>141</v>
      </c>
      <c r="C78" s="51" t="s">
        <v>313</v>
      </c>
      <c r="D78" s="48">
        <v>0</v>
      </c>
      <c r="E78" s="48">
        <v>0</v>
      </c>
      <c r="F78" s="48">
        <v>0</v>
      </c>
      <c r="G78" s="48">
        <v>9759.7099999999991</v>
      </c>
      <c r="H78" s="48"/>
      <c r="I78" s="48"/>
      <c r="J78" s="48"/>
      <c r="K78" s="48"/>
      <c r="L78" s="48"/>
      <c r="M78" s="48"/>
      <c r="N78" s="48"/>
      <c r="O78" s="48"/>
      <c r="P78" s="49">
        <f t="shared" si="0"/>
        <v>9759.7099999999991</v>
      </c>
    </row>
    <row r="79" spans="1:16" x14ac:dyDescent="0.2">
      <c r="A79" s="53"/>
      <c r="B79" s="50" t="s">
        <v>143</v>
      </c>
      <c r="C79" s="51" t="s">
        <v>314</v>
      </c>
      <c r="D79" s="48">
        <v>0</v>
      </c>
      <c r="E79" s="48">
        <v>0</v>
      </c>
      <c r="F79" s="48">
        <v>0</v>
      </c>
      <c r="G79" s="48">
        <v>7845.96</v>
      </c>
      <c r="H79" s="48">
        <v>2537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9">
        <f t="shared" si="0"/>
        <v>10382.959999999999</v>
      </c>
    </row>
    <row r="80" spans="1:16" x14ac:dyDescent="0.2">
      <c r="A80" s="53"/>
      <c r="B80" s="50" t="s">
        <v>145</v>
      </c>
      <c r="C80" s="51" t="s">
        <v>315</v>
      </c>
      <c r="D80" s="48">
        <v>0</v>
      </c>
      <c r="E80" s="48">
        <v>0</v>
      </c>
      <c r="F80" s="48">
        <v>0</v>
      </c>
      <c r="G80" s="48">
        <v>572.69000000000005</v>
      </c>
      <c r="H80" s="48">
        <v>42848.99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f t="shared" si="0"/>
        <v>43421.68</v>
      </c>
    </row>
    <row r="81" spans="1:19" x14ac:dyDescent="0.2">
      <c r="A81" s="53"/>
      <c r="B81" s="50" t="s">
        <v>147</v>
      </c>
      <c r="C81" s="51" t="s">
        <v>316</v>
      </c>
      <c r="D81" s="48">
        <v>0</v>
      </c>
      <c r="E81" s="48">
        <v>0</v>
      </c>
      <c r="F81" s="48">
        <v>0</v>
      </c>
      <c r="G81" s="48">
        <v>0</v>
      </c>
      <c r="H81" s="48">
        <v>9374.8700000000008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f t="shared" si="0"/>
        <v>9374.8700000000008</v>
      </c>
    </row>
    <row r="82" spans="1:19" x14ac:dyDescent="0.2">
      <c r="A82" s="53"/>
      <c r="B82" s="50" t="s">
        <v>149</v>
      </c>
      <c r="C82" s="51" t="s">
        <v>317</v>
      </c>
      <c r="D82" s="48">
        <v>0</v>
      </c>
      <c r="E82" s="48">
        <v>0</v>
      </c>
      <c r="F82" s="48">
        <v>0</v>
      </c>
      <c r="G82" s="48">
        <v>15808.1</v>
      </c>
      <c r="H82" s="48">
        <v>1564.21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9">
        <f t="shared" si="0"/>
        <v>17372.310000000001</v>
      </c>
    </row>
    <row r="83" spans="1:19" x14ac:dyDescent="0.2">
      <c r="A83" s="53"/>
      <c r="B83" s="50" t="s">
        <v>153</v>
      </c>
      <c r="C83" s="51" t="s">
        <v>318</v>
      </c>
      <c r="D83" s="48">
        <v>0</v>
      </c>
      <c r="E83" s="48">
        <v>0</v>
      </c>
      <c r="F83" s="48">
        <v>0</v>
      </c>
      <c r="G83" s="48">
        <v>407114.49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f t="shared" si="0"/>
        <v>407114.49</v>
      </c>
    </row>
    <row r="84" spans="1:19" x14ac:dyDescent="0.2">
      <c r="A84" s="53"/>
      <c r="B84" s="50" t="s">
        <v>155</v>
      </c>
      <c r="C84" s="51" t="s">
        <v>319</v>
      </c>
      <c r="D84" s="48">
        <v>0</v>
      </c>
      <c r="E84" s="48">
        <v>0</v>
      </c>
      <c r="F84" s="48">
        <v>0</v>
      </c>
      <c r="G84" s="48">
        <v>324054.39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9">
        <f t="shared" ref="P84:P94" si="1">SUM(D84:O84)</f>
        <v>324054.39</v>
      </c>
    </row>
    <row r="85" spans="1:19" x14ac:dyDescent="0.2">
      <c r="A85" s="53"/>
      <c r="B85" s="50" t="s">
        <v>157</v>
      </c>
      <c r="C85" s="51" t="s">
        <v>320</v>
      </c>
      <c r="D85" s="48">
        <v>0</v>
      </c>
      <c r="E85" s="48">
        <v>0</v>
      </c>
      <c r="F85" s="48">
        <v>0</v>
      </c>
      <c r="G85" s="48">
        <v>9600.68</v>
      </c>
      <c r="H85" s="48">
        <v>0</v>
      </c>
      <c r="I85" s="48">
        <v>299908.8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9">
        <f t="shared" si="1"/>
        <v>309509.48</v>
      </c>
    </row>
    <row r="86" spans="1:19" x14ac:dyDescent="0.2">
      <c r="A86" s="53"/>
      <c r="B86" s="50" t="s">
        <v>159</v>
      </c>
      <c r="C86" s="51" t="s">
        <v>321</v>
      </c>
      <c r="D86" s="48">
        <v>0</v>
      </c>
      <c r="E86" s="48">
        <v>0</v>
      </c>
      <c r="F86" s="48">
        <v>0</v>
      </c>
      <c r="G86" s="48">
        <v>38248.43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9">
        <f t="shared" si="1"/>
        <v>38248.43</v>
      </c>
    </row>
    <row r="87" spans="1:19" x14ac:dyDescent="0.2">
      <c r="A87" s="53"/>
      <c r="B87" s="50" t="s">
        <v>161</v>
      </c>
      <c r="C87" s="51" t="s">
        <v>322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9">
        <f t="shared" si="1"/>
        <v>0</v>
      </c>
    </row>
    <row r="88" spans="1:19" x14ac:dyDescent="0.2">
      <c r="A88" s="53"/>
      <c r="B88" s="50" t="s">
        <v>163</v>
      </c>
      <c r="C88" s="51" t="s">
        <v>323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9">
        <f t="shared" si="1"/>
        <v>0</v>
      </c>
    </row>
    <row r="89" spans="1:19" x14ac:dyDescent="0.2">
      <c r="A89" s="53"/>
      <c r="B89" s="50" t="s">
        <v>165</v>
      </c>
      <c r="C89" s="51" t="s">
        <v>324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9">
        <f t="shared" si="1"/>
        <v>0</v>
      </c>
    </row>
    <row r="90" spans="1:19" x14ac:dyDescent="0.2">
      <c r="A90" s="53"/>
      <c r="B90" s="50" t="s">
        <v>167</v>
      </c>
      <c r="C90" s="51" t="s">
        <v>325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9">
        <f t="shared" si="1"/>
        <v>0</v>
      </c>
    </row>
    <row r="91" spans="1:19" x14ac:dyDescent="0.2">
      <c r="A91" s="53"/>
      <c r="B91" s="50" t="s">
        <v>169</v>
      </c>
      <c r="C91" s="51" t="s">
        <v>326</v>
      </c>
      <c r="D91" s="48">
        <v>0</v>
      </c>
      <c r="E91" s="48">
        <v>0</v>
      </c>
      <c r="F91" s="48">
        <v>0</v>
      </c>
      <c r="G91" s="48">
        <v>37627.93</v>
      </c>
      <c r="H91" s="48">
        <v>0</v>
      </c>
      <c r="I91" s="48">
        <v>64531.25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9">
        <f t="shared" si="1"/>
        <v>102159.18</v>
      </c>
    </row>
    <row r="92" spans="1:19" x14ac:dyDescent="0.2">
      <c r="A92" s="53"/>
      <c r="B92" s="50" t="s">
        <v>171</v>
      </c>
      <c r="C92" s="51" t="s">
        <v>327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9">
        <f t="shared" si="1"/>
        <v>0</v>
      </c>
    </row>
    <row r="93" spans="1:19" x14ac:dyDescent="0.2">
      <c r="A93" s="53"/>
      <c r="B93" s="50" t="s">
        <v>173</v>
      </c>
      <c r="C93" s="51" t="s">
        <v>328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9">
        <f t="shared" si="1"/>
        <v>0</v>
      </c>
    </row>
    <row r="94" spans="1:19" ht="13.5" thickBot="1" x14ac:dyDescent="0.25">
      <c r="A94" s="53"/>
      <c r="B94" s="50" t="s">
        <v>177</v>
      </c>
      <c r="C94" s="51" t="s">
        <v>329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9">
        <f t="shared" si="1"/>
        <v>0</v>
      </c>
    </row>
    <row r="95" spans="1:19" ht="24.75" customHeight="1" thickBot="1" x14ac:dyDescent="0.25">
      <c r="A95" s="54"/>
      <c r="B95" s="55"/>
      <c r="C95" s="56" t="s">
        <v>214</v>
      </c>
      <c r="D95" s="57">
        <f>SUM(D12:D94)</f>
        <v>3592764.9399999995</v>
      </c>
      <c r="E95" s="57">
        <f t="shared" ref="E95:O95" si="2">SUM(E12:E94)</f>
        <v>3606482.04</v>
      </c>
      <c r="F95" s="57">
        <f t="shared" si="2"/>
        <v>6712034.3900000015</v>
      </c>
      <c r="G95" s="57">
        <f t="shared" si="2"/>
        <v>7162380.3999999976</v>
      </c>
      <c r="H95" s="57">
        <f t="shared" si="2"/>
        <v>4918529.9600000018</v>
      </c>
      <c r="I95" s="57">
        <f t="shared" si="2"/>
        <v>5274973.67</v>
      </c>
      <c r="J95" s="57">
        <f t="shared" si="2"/>
        <v>0</v>
      </c>
      <c r="K95" s="57">
        <f t="shared" si="2"/>
        <v>0</v>
      </c>
      <c r="L95" s="57">
        <f t="shared" si="2"/>
        <v>0</v>
      </c>
      <c r="M95" s="57">
        <f t="shared" si="2"/>
        <v>0</v>
      </c>
      <c r="N95" s="57">
        <f t="shared" si="2"/>
        <v>0</v>
      </c>
      <c r="O95" s="57">
        <f t="shared" si="2"/>
        <v>0</v>
      </c>
      <c r="P95" s="57">
        <f>SUM(P12:P94)</f>
        <v>31267165.400000002</v>
      </c>
      <c r="R95" s="1">
        <v>1776620.92</v>
      </c>
      <c r="S95" s="8">
        <f>+R95+P95</f>
        <v>33043786.32</v>
      </c>
    </row>
    <row r="96" spans="1:19" x14ac:dyDescent="0.2">
      <c r="P96" s="8"/>
    </row>
    <row r="97" spans="7:15" x14ac:dyDescent="0.2">
      <c r="L97" s="8"/>
      <c r="M97" s="8"/>
    </row>
    <row r="98" spans="7:15" x14ac:dyDescent="0.2">
      <c r="G98" s="8"/>
    </row>
    <row r="100" spans="7:15" x14ac:dyDescent="0.2">
      <c r="O100" s="8"/>
    </row>
  </sheetData>
  <mergeCells count="9">
    <mergeCell ref="A5:P5"/>
    <mergeCell ref="A6:P6"/>
    <mergeCell ref="A7:P7"/>
    <mergeCell ref="A8:P8"/>
    <mergeCell ref="A9:P9"/>
    <mergeCell ref="D10:F10"/>
    <mergeCell ref="G10:I10"/>
    <mergeCell ref="J10:L10"/>
    <mergeCell ref="M10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</vt:lpstr>
      <vt:lpstr>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Escuela</cp:lastModifiedBy>
  <cp:lastPrinted>2018-06-07T13:20:05Z</cp:lastPrinted>
  <dcterms:created xsi:type="dcterms:W3CDTF">2018-06-07T12:47:53Z</dcterms:created>
  <dcterms:modified xsi:type="dcterms:W3CDTF">2018-07-11T21:29:34Z</dcterms:modified>
</cp:coreProperties>
</file>