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rai\Desktop\AÑO 2024\PORTAL DE TRANSPARENCIA\JUNIO 2024\"/>
    </mc:Choice>
  </mc:AlternateContent>
  <xr:revisionPtr revIDLastSave="0" documentId="8_{B71AE367-DA2D-4821-8807-0D2C3A584033}" xr6:coauthVersionLast="47" xr6:coauthVersionMax="47" xr10:uidLastSave="{00000000-0000-0000-0000-000000000000}"/>
  <bookViews>
    <workbookView xWindow="-120" yWindow="-120" windowWidth="20730" windowHeight="11160" xr2:uid="{4338FEAE-DB8E-4C02-BE6D-DDC1311F061E}"/>
  </bookViews>
  <sheets>
    <sheet name="T1" sheetId="2" r:id="rId1"/>
    <sheet name="Hoja1" sheetId="3" r:id="rId2"/>
  </sheets>
  <externalReferences>
    <externalReference r:id="rId3"/>
  </externalReferences>
  <definedNames>
    <definedName name="_xlnm.Print_Area" localSheetId="0">'T1'!$A$1:$J$50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 l="1"/>
  <c r="J29" i="2"/>
  <c r="G30" i="2" l="1"/>
  <c r="E30" i="2"/>
  <c r="G29" i="2"/>
  <c r="E29" i="2"/>
  <c r="B49" i="2" l="1"/>
  <c r="B48" i="2"/>
  <c r="B47" i="2"/>
  <c r="I30" i="2" l="1"/>
  <c r="C29" i="2"/>
  <c r="I29" i="2" s="1"/>
  <c r="I25" i="2"/>
</calcChain>
</file>

<file path=xl/sharedStrings.xml><?xml version="1.0" encoding="utf-8"?>
<sst xmlns="http://schemas.openxmlformats.org/spreadsheetml/2006/main" count="91" uniqueCount="85">
  <si>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</si>
  <si>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</si>
  <si>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</si>
  <si>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</si>
  <si>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</si>
  <si>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</si>
  <si>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</si>
  <si>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</si>
  <si>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</si>
  <si>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</si>
  <si>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</si>
  <si>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</si>
  <si>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</si>
  <si>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</si>
  <si>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</si>
  <si>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</si>
  <si>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</si>
  <si>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</si>
  <si>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</si>
  <si>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</si>
  <si>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</si>
  <si>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</si>
  <si>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</si>
  <si>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</si>
  <si>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</si>
  <si>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</si>
  <si>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</si>
  <si>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</si>
  <si>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</si>
  <si>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</si>
  <si>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</si>
  <si>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</si>
  <si>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</si>
  <si>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</si>
  <si>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</si>
  <si>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</si>
  <si>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</si>
  <si>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</si>
  <si>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</si>
  <si>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</si>
  <si>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</si>
  <si>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</si>
  <si>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</si>
  <si>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</si>
  <si>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</si>
  <si>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</si>
  <si>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</si>
  <si>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</si>
  <si>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</si>
  <si>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</si>
  <si>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</si>
  <si>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</si>
  <si>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Programación Indicativa Anual de las Metas Físicas-Financieras</t>
  </si>
  <si>
    <t>0202 - MINISTERIO DE INTERIOR Y POLICÍA</t>
  </si>
  <si>
    <t>0202-01 - MINISTERIO DE INTERIOR Y POLICIA</t>
  </si>
  <si>
    <t>0202-01-0003-INSTITUTO NACIONAL DE MIGRACIÓN</t>
  </si>
  <si>
    <t>02-</t>
  </si>
  <si>
    <t xml:space="preserve"> DESARROLLO SOCIAL</t>
  </si>
  <si>
    <t>Igualdad de derechos y oportunidades</t>
  </si>
  <si>
    <t>Ordenar los flujos migratorios conforme a las necesidades del desarrollo nacional.</t>
  </si>
  <si>
    <t xml:space="preserve">2.3.7 </t>
  </si>
  <si>
    <t>Investigación, formación y capacitación</t>
  </si>
  <si>
    <t>Generar y ofrecer conocimientos e insumos mediante la elaboración de estudios e investigaciones aplicadas pertinentes y oportunas, orientados a una gestión gubernamental flexible integral e integrada respecto al tema migratorio.</t>
  </si>
  <si>
    <t>Miembros del Consejo Nacional de Migración, oficiales de control migratorio, inspectores migratorios, personal de la DGM, entidades homologas.</t>
  </si>
  <si>
    <t>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t>
  </si>
  <si>
    <t>Número de estudios e informes técnicos realizados</t>
  </si>
  <si>
    <t>2.3.</t>
  </si>
  <si>
    <t>Informe de resultados</t>
  </si>
  <si>
    <t>Producir una oferta formativa que posicione al Instituto como referente en capacitación migratoria  y contribuir a la profesionalización de los/as servidores/as públicos/as y sociedad en general vinculados/as a la gestión migratoria, ofrecer a la ciudadanía en general una colección bibliográfica relacionada con la temática migratoria.</t>
  </si>
  <si>
    <t>Lineamientos para la Ejecución Presupuestaria 2023 del Gobierno General Nacional</t>
  </si>
  <si>
    <t>N/A</t>
  </si>
  <si>
    <t>7751 - Investigación y estudios migratorios</t>
  </si>
  <si>
    <t>7752 -  Sector público, ONGs, universidades y ciudadanía en general acceden a investigación y estudios migratorios</t>
  </si>
  <si>
    <t>7751- Investigación y estudios migratorios</t>
  </si>
  <si>
    <t>Desiree Alcantara</t>
  </si>
  <si>
    <t>Encargada de Planificación y Desarrollo</t>
  </si>
  <si>
    <t>Jeovanny Tejeda</t>
  </si>
  <si>
    <t>Encargado Administrativo y Financiero</t>
  </si>
  <si>
    <t>Contribuir a la gestión migratoria de la República Dominicana mediante la investigación, acciones formativas y propuestas de políticas públicas que beneficien el desarrollo sostenible y fortalezcan la gobernanza migratoria.</t>
  </si>
  <si>
    <t>Ser la institución gubernamental de mayor referencia, que oriente y sensibilice al Estado y a la sociedad sobre los alcances de los fenómenos migratorios en la República Dominicana.</t>
  </si>
  <si>
    <t xml:space="preserve"> Programación Primer Semestre</t>
  </si>
  <si>
    <t xml:space="preserve">En el primer semestre del año ejecutó un total de 14 acciones formativas, capacitando a un total de 345 usuarios únicos. </t>
  </si>
  <si>
    <t>Se realizaron 12 informes técnicos sobre la temática migratoria.</t>
  </si>
  <si>
    <t xml:space="preserve">El compromiso para la meta física del primer trimestre era de 40 usuarios únicos, sin embargo, debido a demanda de los organismos públicos a quienes por ley estamos obligados a responder según sus necesidades nos hemos visto en la necesidad de ampliar nuestro alcance. Esta diferencia es asumida en las capacitaciones brindadas al CESFRONT, detalle que puede ser visto en el informe cargado como evidencia. Desvíos financieros del producto 7751 de un de 16.54% por debajo, en la ejecución financiera con respecto al presupuesto programado a devengarse, por la siguiente razón:
La contratación de servicios de consultoría para la coordinación docente, servicios de capacitación en asunto de políticas migratorios por un monto total ascendente a RD$ 282,140.00 programados en el Plan Anual de Compras y Contrataciones (PACC) programado para ejecutarse en el primer trimestre y por sucesivas revisiones en los términos de referencia, la unidad ejecutora nunca presentó los mismos y por esta razón no fue iniciado el proceso de pago,  siendo reprogramado para el segundo trimestre 2024
En el segundo trimestre la diferencia en el alcance de meta fisica es asumida en las capacitaciones brindadas a diferentes entidades. Este detalle que puede ser visto en el informe cargado como evidencia. Desvíos financieros del producto 7752 de 54.21 % por debajo de la ejecución financiera con respecto al presupuesto programado a devengarse, se debió a la siguiente razón:
•	La contratación de coordinación académica para la segunda cohorte del MVP 2.1 Maestría Políticas Migratorias y Desarrollo en el Caribe, fue aplazado para el tercer trimestre del año.
•	En cuanto al Curso Especializado sobre Migración e Interculturalidad, la cual está en proceso la revisión del diseño, en su inicio iba a ser costeado con fondos del presupuesto institucional 2024, pero pasó al presupuesto de UNICEF.   
•	La adquisición para la base de datos de la colección bibliográfica se efectuó a finales del T2, la cual aún no se ha reflejado el pago.
</t>
  </si>
  <si>
    <t>Ejecución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</si>
</sst>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11"/>
      <color indexed="8"/>
      <name val="Calibri"/>
      <family val="2"/>
      <scheme val="minor"/>
    </font>
    <font>
      <i/>
      <sz val="11"/>
      <name val="Calibri"/>
      <family val="2"/>
      <scheme val="minor"/>
    </font>
    <font>
      <b/>
      <sz val="12"/>
      <color theme="4" tint="-0.249977111117893"/>
      <name val="Calibri"/>
      <family val="2"/>
      <scheme val="minor"/>
    </font>
    <font>
      <b/>
      <i/>
      <sz val="12"/>
      <color theme="4" tint="-0.249977111117893"/>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2" fillId="0" borderId="0"/>
    <xf numFmtId="43"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cellStyleXfs>
  <cellXfs count="104">
    <xf numFmtId="0" fontId="0" fillId="0" borderId="0" xfId="0"/>
    <xf numFmtId="0" fontId="0" fillId="0" borderId="0" xfId="0" applyProtection="1">
      <protection locked="0"/>
    </xf>
    <xf numFmtId="0" fontId="9" fillId="0" borderId="12" xfId="0" applyFont="1" applyBorder="1" applyAlignment="1">
      <alignment vertical="center"/>
    </xf>
    <xf numFmtId="0" fontId="0" fillId="0" borderId="12" xfId="0" applyBorder="1"/>
    <xf numFmtId="0" fontId="11" fillId="0" borderId="0" xfId="0" applyFont="1" applyProtection="1">
      <protection locked="0"/>
    </xf>
    <xf numFmtId="0" fontId="9" fillId="0" borderId="12" xfId="0" applyFont="1" applyBorder="1" applyAlignment="1">
      <alignment vertical="center" wrapText="1"/>
    </xf>
    <xf numFmtId="0" fontId="15" fillId="8" borderId="25" xfId="0" applyFont="1" applyFill="1" applyBorder="1" applyAlignment="1">
      <alignment horizontal="center" vertical="center" wrapText="1" readingOrder="1"/>
    </xf>
    <xf numFmtId="165" fontId="16" fillId="0" borderId="23" xfId="0" applyNumberFormat="1" applyFont="1" applyBorder="1" applyAlignment="1" applyProtection="1">
      <alignment horizontal="center" vertical="center" wrapText="1" readingOrder="1"/>
      <protection locked="0"/>
    </xf>
    <xf numFmtId="10" fontId="16" fillId="7" borderId="23" xfId="2" applyNumberFormat="1" applyFont="1" applyFill="1" applyBorder="1" applyAlignment="1" applyProtection="1">
      <alignment horizontal="center" vertical="center" wrapText="1" readingOrder="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2" fillId="0" borderId="12" xfId="0" applyFont="1" applyBorder="1"/>
    <xf numFmtId="0" fontId="2" fillId="0" borderId="17" xfId="0" applyFont="1" applyBorder="1" applyAlignment="1">
      <alignment vertical="top"/>
    </xf>
    <xf numFmtId="166" fontId="18" fillId="9" borderId="17" xfId="0" applyNumberFormat="1" applyFont="1" applyFill="1" applyBorder="1" applyAlignment="1" applyProtection="1">
      <alignment horizontal="center" vertical="center" wrapText="1" readingOrder="1"/>
      <protection locked="0"/>
    </xf>
    <xf numFmtId="16" fontId="10" fillId="6" borderId="14" xfId="0" applyNumberFormat="1" applyFont="1" applyFill="1" applyBorder="1" applyAlignment="1">
      <alignment horizontal="center" vertical="center" wrapText="1"/>
    </xf>
    <xf numFmtId="166" fontId="16" fillId="9" borderId="17" xfId="0" applyNumberFormat="1" applyFont="1" applyFill="1" applyBorder="1" applyAlignment="1" applyProtection="1">
      <alignment horizontal="center" vertical="center" wrapText="1" readingOrder="1"/>
      <protection locked="0"/>
    </xf>
    <xf numFmtId="165" fontId="16" fillId="0" borderId="33" xfId="0" applyNumberFormat="1" applyFont="1" applyBorder="1" applyAlignment="1" applyProtection="1">
      <alignment horizontal="center" vertical="center" wrapText="1" readingOrder="1"/>
      <protection locked="0"/>
    </xf>
    <xf numFmtId="10" fontId="16" fillId="7" borderId="34" xfId="2" applyNumberFormat="1" applyFont="1" applyFill="1" applyBorder="1" applyAlignment="1" applyProtection="1">
      <alignment horizontal="center" vertical="center" wrapText="1" readingOrder="1"/>
      <protection locked="0"/>
    </xf>
    <xf numFmtId="165" fontId="16" fillId="0" borderId="23" xfId="0" applyNumberFormat="1" applyFont="1" applyBorder="1" applyAlignment="1" applyProtection="1">
      <alignment horizontal="justify"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6" fontId="16" fillId="0" borderId="23" xfId="0" applyNumberFormat="1" applyFont="1" applyBorder="1" applyAlignment="1" applyProtection="1">
      <alignment horizontal="center" vertical="center" wrapText="1" readingOrder="1"/>
      <protection locked="0"/>
    </xf>
    <xf numFmtId="165" fontId="16" fillId="0" borderId="23" xfId="0" applyNumberFormat="1" applyFont="1" applyBorder="1" applyAlignment="1" applyProtection="1">
      <alignment horizontal="center" vertical="center" wrapText="1"/>
      <protection locked="0"/>
    </xf>
    <xf numFmtId="165"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164" fontId="6" fillId="0" borderId="8" xfId="0" applyNumberFormat="1" applyFont="1" applyBorder="1" applyAlignment="1">
      <alignment horizontal="center" vertical="center" wrapText="1"/>
    </xf>
    <xf numFmtId="0" fontId="6" fillId="0" borderId="36"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15" fillId="8" borderId="37" xfId="0" applyFont="1" applyFill="1" applyBorder="1" applyAlignment="1">
      <alignment horizontal="center" vertical="center" wrapText="1" readingOrder="1"/>
    </xf>
    <xf numFmtId="0" fontId="15" fillId="8" borderId="38" xfId="0" applyFont="1" applyFill="1" applyBorder="1" applyAlignment="1">
      <alignment horizontal="center" vertical="center" wrapText="1" readingOrder="1"/>
    </xf>
    <xf numFmtId="165" fontId="16" fillId="0" borderId="22" xfId="0" applyNumberFormat="1" applyFont="1" applyBorder="1" applyAlignment="1" applyProtection="1">
      <alignment horizontal="justify" vertical="center" wrapText="1" readingOrder="1"/>
      <protection locked="0"/>
    </xf>
    <xf numFmtId="167" fontId="16" fillId="7" borderId="24" xfId="0" applyNumberFormat="1" applyFont="1" applyFill="1" applyBorder="1" applyAlignment="1" applyProtection="1">
      <alignment horizontal="center" vertical="center" wrapText="1" readingOrder="1"/>
      <protection locked="0"/>
    </xf>
    <xf numFmtId="167" fontId="16" fillId="7" borderId="39" xfId="0" applyNumberFormat="1" applyFont="1" applyFill="1" applyBorder="1" applyAlignment="1" applyProtection="1">
      <alignment horizontal="center" vertical="center" wrapText="1" readingOrder="1"/>
      <protection locked="0"/>
    </xf>
    <xf numFmtId="0" fontId="13" fillId="0" borderId="0" xfId="0" applyFont="1" applyProtection="1">
      <protection locked="0"/>
    </xf>
    <xf numFmtId="0" fontId="13" fillId="0" borderId="10" xfId="0" applyFont="1" applyBorder="1" applyProtection="1">
      <protection locked="0"/>
    </xf>
    <xf numFmtId="0" fontId="9" fillId="0" borderId="12" xfId="0" applyFont="1" applyBorder="1" applyAlignment="1" applyProtection="1">
      <alignment vertical="top"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49" fontId="20" fillId="9" borderId="14" xfId="0" quotePrefix="1" applyNumberFormat="1" applyFont="1" applyFill="1" applyBorder="1" applyAlignment="1" applyProtection="1">
      <alignment horizontal="left" vertical="center" wrapText="1"/>
      <protection locked="0"/>
    </xf>
    <xf numFmtId="49" fontId="20" fillId="9" borderId="15" xfId="0" quotePrefix="1" applyNumberFormat="1" applyFont="1" applyFill="1" applyBorder="1" applyAlignment="1" applyProtection="1">
      <alignment horizontal="left" vertical="center" wrapText="1"/>
      <protection locked="0"/>
    </xf>
    <xf numFmtId="49" fontId="20" fillId="9" borderId="16" xfId="0" quotePrefix="1" applyNumberFormat="1" applyFont="1" applyFill="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7" fillId="4" borderId="30" xfId="0" applyFont="1" applyFill="1" applyBorder="1" applyAlignment="1">
      <alignment horizontal="left" vertical="center"/>
    </xf>
    <xf numFmtId="0" fontId="7" fillId="4" borderId="31" xfId="0" applyFont="1" applyFill="1" applyBorder="1" applyAlignment="1">
      <alignment horizontal="left" vertical="center"/>
    </xf>
    <xf numFmtId="0" fontId="7" fillId="4" borderId="32" xfId="0" applyFont="1" applyFill="1" applyBorder="1" applyAlignment="1">
      <alignment horizontal="left" vertic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10" fillId="6" borderId="17" xfId="0" applyFont="1" applyFill="1" applyBorder="1" applyAlignment="1">
      <alignment horizontal="left" vertical="center" wrapText="1"/>
    </xf>
    <xf numFmtId="0" fontId="21" fillId="9" borderId="0" xfId="0" applyFont="1" applyFill="1" applyAlignment="1" applyProtection="1">
      <alignment horizontal="left" vertical="center" wrapText="1"/>
      <protection locked="0"/>
    </xf>
    <xf numFmtId="0" fontId="21" fillId="9" borderId="13" xfId="0" applyFont="1" applyFill="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13" fillId="6" borderId="18" xfId="0" applyFont="1" applyFill="1" applyBorder="1" applyAlignment="1">
      <alignment horizontal="center" vertical="center" wrapText="1" readingOrder="1"/>
    </xf>
    <xf numFmtId="0" fontId="13" fillId="6" borderId="19" xfId="0" applyFont="1" applyFill="1" applyBorder="1" applyAlignment="1">
      <alignment horizontal="center" vertical="center" wrapText="1" readingOrder="1"/>
    </xf>
    <xf numFmtId="0" fontId="13" fillId="6" borderId="20" xfId="0" applyFont="1" applyFill="1" applyBorder="1" applyAlignment="1">
      <alignment horizontal="center" vertical="center" wrapText="1" readingOrder="1"/>
    </xf>
    <xf numFmtId="0" fontId="13" fillId="6" borderId="29" xfId="0" applyFont="1" applyFill="1" applyBorder="1" applyAlignment="1">
      <alignment horizontal="center" vertical="center" wrapText="1" readingOrder="1"/>
    </xf>
    <xf numFmtId="0" fontId="13" fillId="6" borderId="21" xfId="0" applyFont="1" applyFill="1" applyBorder="1" applyAlignment="1">
      <alignment horizontal="center" vertical="center" wrapText="1" readingOrder="1"/>
    </xf>
    <xf numFmtId="39" fontId="11" fillId="9" borderId="22" xfId="1" applyNumberFormat="1" applyFont="1" applyFill="1" applyBorder="1" applyAlignment="1" applyProtection="1">
      <alignment horizontal="center" vertical="center" wrapText="1" readingOrder="1"/>
      <protection locked="0"/>
    </xf>
    <xf numFmtId="39" fontId="11" fillId="9" borderId="23" xfId="1" applyNumberFormat="1" applyFont="1" applyFill="1" applyBorder="1" applyAlignment="1" applyProtection="1">
      <alignment horizontal="center" vertical="center" wrapText="1" readingOrder="1"/>
      <protection locked="0"/>
    </xf>
    <xf numFmtId="39" fontId="11" fillId="9" borderId="20" xfId="1" applyNumberFormat="1" applyFont="1" applyFill="1" applyBorder="1" applyAlignment="1" applyProtection="1">
      <alignment horizontal="center" vertical="center" wrapText="1" readingOrder="1"/>
      <protection locked="0"/>
    </xf>
    <xf numFmtId="39" fontId="11" fillId="9" borderId="29" xfId="1" applyNumberFormat="1" applyFont="1" applyFill="1" applyBorder="1" applyAlignment="1" applyProtection="1">
      <alignment horizontal="center" vertical="center" wrapText="1" readingOrder="1"/>
      <protection locked="0"/>
    </xf>
    <xf numFmtId="39" fontId="11" fillId="9" borderId="19" xfId="1" applyNumberFormat="1" applyFont="1" applyFill="1" applyBorder="1" applyAlignment="1" applyProtection="1">
      <alignment horizontal="center" vertical="center" wrapText="1" readingOrder="1"/>
      <protection locked="0"/>
    </xf>
    <xf numFmtId="10" fontId="11" fillId="7" borderId="23" xfId="2" applyNumberFormat="1" applyFont="1" applyFill="1" applyBorder="1" applyAlignment="1" applyProtection="1">
      <alignment horizontal="center" vertical="center" wrapText="1" readingOrder="1"/>
    </xf>
    <xf numFmtId="10" fontId="11" fillId="7" borderId="24" xfId="2" applyNumberFormat="1" applyFont="1" applyFill="1" applyBorder="1" applyAlignment="1" applyProtection="1">
      <alignment horizontal="center" vertical="center" wrapText="1" readingOrder="1"/>
    </xf>
    <xf numFmtId="0" fontId="14" fillId="8" borderId="23" xfId="0" applyFont="1" applyFill="1" applyBorder="1" applyAlignment="1">
      <alignment horizontal="center" vertical="center" wrapText="1" readingOrder="1"/>
    </xf>
    <xf numFmtId="0" fontId="11" fillId="6" borderId="23" xfId="0" applyFont="1" applyFill="1" applyBorder="1" applyAlignment="1">
      <alignment vertical="top" wrapText="1"/>
    </xf>
    <xf numFmtId="0" fontId="18" fillId="0" borderId="0" xfId="0" applyFont="1" applyAlignment="1">
      <alignment horizontal="left" vertical="center" wrapText="1"/>
    </xf>
    <xf numFmtId="0" fontId="21" fillId="0" borderId="31" xfId="0" applyFont="1" applyBorder="1" applyAlignment="1" applyProtection="1">
      <alignment horizontal="justify" vertical="center" wrapText="1"/>
      <protection locked="0"/>
    </xf>
    <xf numFmtId="0" fontId="25" fillId="0" borderId="0" xfId="0" applyFont="1" applyAlignment="1" applyProtection="1">
      <alignment horizontal="left" vertical="center" wrapText="1"/>
      <protection locked="0"/>
    </xf>
    <xf numFmtId="0" fontId="25" fillId="0" borderId="13" xfId="0" applyFont="1" applyBorder="1" applyAlignment="1" applyProtection="1">
      <alignment horizontal="left" vertical="center" wrapText="1"/>
      <protection locked="0"/>
    </xf>
    <xf numFmtId="0" fontId="21" fillId="0" borderId="0" xfId="0" applyFont="1" applyAlignment="1" applyProtection="1">
      <alignment horizontal="justify" vertical="center" wrapText="1"/>
      <protection locked="0"/>
    </xf>
    <xf numFmtId="0" fontId="21" fillId="0" borderId="13" xfId="0" applyFont="1" applyBorder="1" applyAlignment="1" applyProtection="1">
      <alignment horizontal="justify" vertical="center" wrapText="1"/>
      <protection locked="0"/>
    </xf>
    <xf numFmtId="0" fontId="23" fillId="0" borderId="0" xfId="0" applyFont="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11" fillId="6" borderId="24" xfId="0" applyFont="1" applyFill="1" applyBorder="1" applyAlignment="1">
      <alignment vertical="top" wrapText="1"/>
    </xf>
    <xf numFmtId="0" fontId="21" fillId="0" borderId="26" xfId="0" applyFont="1" applyBorder="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cellXfs>
  <cellStyles count="7">
    <cellStyle name="Millares" xfId="1" builtinId="3"/>
    <cellStyle name="Millares 2" xfId="4" xr:uid="{01D92AF6-14DB-427F-8F98-B25B8ACC6452}"/>
    <cellStyle name="Moneda 2" xfId="5" xr:uid="{9B77AC5B-589D-44E5-966C-B104CC56AB62}"/>
    <cellStyle name="Normal" xfId="0" builtinId="0"/>
    <cellStyle name="Normal 2" xfId="3" xr:uid="{63028A11-E60C-43D9-B262-F96F7F842BF3}"/>
    <cellStyle name="Porcentaje" xfId="2" builtinId="5"/>
    <cellStyle name="Porcentaje 2" xfId="6" xr:uid="{E9A7056E-3906-4D92-B139-C94915F18DB8}"/>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Futura Bk BT"/>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sz val="9"/>
        <color auto="1"/>
        <name val="Century Gothic"/>
        <family val="2"/>
        <scheme val="none"/>
      </font>
      <numFmt numFmtId="165" formatCode="[$-10409]#,##0;\-#,##0"/>
      <alignment horizontal="justify"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z val="9"/>
        <color auto="1"/>
      </font>
      <numFmt numFmtId="165" formatCode="[$-10409]#,##0;\-#,##0"/>
      <alignment horizontal="justify" vertical="center" textRotation="0" wrapText="1" indent="0" justifyLastLine="0" shrinkToFit="0" readingOrder="1"/>
      <border diagonalUp="0" diagonalDown="0">
        <left style="thin">
          <color indexed="64"/>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2" defaultTableStyle="TableStyleMedium2" defaultPivotStyle="PivotStyleLight16">
    <tableStyle name="Estilo de tabla 1" pivot="0" count="0" xr9:uid="{2EBA2770-EEE0-46A7-BDE0-A04EAFE33DCD}"/>
    <tableStyle name="Invisible" pivot="0" table="0" count="0" xr9:uid="{2693F0F7-196F-4CBB-8FA3-D6819EEBFEA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171029</xdr:colOff>
      <xdr:row>0</xdr:row>
      <xdr:rowOff>74084</xdr:rowOff>
    </xdr:from>
    <xdr:ext cx="1088388" cy="643343"/>
    <xdr:pic>
      <xdr:nvPicPr>
        <xdr:cNvPr id="2" name="Imagen 1">
          <a:extLst>
            <a:ext uri="{FF2B5EF4-FFF2-40B4-BE49-F238E27FC236}">
              <a16:creationId xmlns:a16="http://schemas.microsoft.com/office/drawing/2014/main" id="{844C9ACF-ED92-4DB8-9878-5D4D71B1A752}"/>
            </a:ext>
          </a:extLst>
        </xdr:cNvPr>
        <xdr:cNvPicPr>
          <a:picLocks noChangeAspect="1"/>
        </xdr:cNvPicPr>
      </xdr:nvPicPr>
      <xdr:blipFill>
        <a:blip xmlns:r="http://schemas.openxmlformats.org/officeDocument/2006/relationships" r:embed="rId1"/>
        <a:stretch>
          <a:fillRect/>
        </a:stretch>
      </xdr:blipFill>
      <xdr:spPr>
        <a:xfrm>
          <a:off x="171029" y="74084"/>
          <a:ext cx="1088388" cy="64334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siree.alcantara\OneDrive%20-%20INSTITUTO%20NACIONAL%20DE%20MIGRACION\Documentos\INMRD\PLANIFICACION%20ESTRATEGICA-OPERATIVA\DIGEPRESS-SIGEF\2024\Programacion%20Indicativa%20anual%202024.xlsx" TargetMode="External"/><Relationship Id="rId1" Type="http://schemas.openxmlformats.org/officeDocument/2006/relationships/externalLinkPath" Target="https://inmrepdom-my.sharepoint.com/personal/desiree_alcantara_inm_gob_do/Documents/Documentos/INMRD/PLANIFICACION%20ESTRATEGICA-OPERATIVA/DIGEPRESS-SIGEF/2024/Programacion%20Indicativa%20anu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UAL"/>
      <sheetName val="REGISTRO SIGEF"/>
    </sheetNames>
    <sheetDataSet>
      <sheetData sheetId="0"/>
      <sheetData sheetId="1">
        <row r="6">
          <cell r="G6">
            <v>24</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0A9CE2-E20F-4523-A5F9-6964F3AAAA90}" name="Tabla13" displayName="Tabla13" ref="A28:J30" totalsRowShown="0" headerRowDxfId="14" dataDxfId="12" headerRowBorderDxfId="13" tableBorderDxfId="11" totalsRowBorderDxfId="10">
  <autoFilter ref="A28:J30" xr:uid="{729C141F-E46E-4045-97F9-5386819ECC6C}"/>
  <tableColumns count="10">
    <tableColumn id="1" xr3:uid="{4821FC43-41C0-4298-B310-B7F6DBE9EA2A}" name="Producto" dataDxfId="9"/>
    <tableColumn id="2" xr3:uid="{74AA0128-C5B0-4BD9-8616-0B909394F4D4}" name="Indicador" dataDxfId="8"/>
    <tableColumn id="3" xr3:uid="{9E724DF3-F16E-487D-AA17-202FBFA9BE15}" name="Física_x000a_(A)" dataDxfId="7"/>
    <tableColumn id="4" xr3:uid="{0C5ED3D9-39BE-47FC-9966-93B66EC536A5}" name="Financiera_x000a_(B)" dataDxfId="6"/>
    <tableColumn id="9" xr3:uid="{3D13E87D-02BD-402E-8843-143444755E8A}" name="Física_x000a_(C)" dataDxfId="5"/>
    <tableColumn id="10" xr3:uid="{576EB9F4-06E7-484F-B281-B2703DCEB12B}" name="Financiera_x000a_(D)" dataDxfId="4"/>
    <tableColumn id="5" xr3:uid="{396E42FA-CC74-4731-A533-E05ACAD6FB10}" name="Física _x000a_(E)" dataDxfId="3"/>
    <tableColumn id="6" xr3:uid="{6B1DCCEE-40D2-446D-9803-968F397CACDE}" name="Financiera _x000a_ (F)" dataDxfId="2" dataCellStyle="Millares"/>
    <tableColumn id="7" xr3:uid="{E7B187B1-9189-46C1-B263-947A8B8BCFE8}" name="Física _x000a_(%)_x000a_ G=E/C" dataDxfId="1">
      <calculatedColumnFormula>IF(G29&gt;0,G29/C29,0)</calculatedColumnFormula>
    </tableColumn>
    <tableColumn id="8" xr3:uid="{F290D31B-A8C1-4C5A-BCA8-323C9EC9C5C7}"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6ABAF-2788-418F-B018-EA54AD3D1CA5}">
  <dimension ref="A1:K49"/>
  <sheetViews>
    <sheetView showGridLines="0" tabSelected="1" topLeftCell="A11" zoomScale="115" zoomScaleNormal="115" zoomScaleSheetLayoutView="100" workbookViewId="0">
      <selection activeCell="G27" sqref="G27:H27"/>
    </sheetView>
  </sheetViews>
  <sheetFormatPr baseColWidth="10" defaultColWidth="11.42578125" defaultRowHeight="15" x14ac:dyDescent="0.25"/>
  <cols>
    <col min="1" max="1" width="23" style="4" customWidth="1"/>
    <col min="2" max="2" width="19.85546875" style="4" bestFit="1" customWidth="1"/>
    <col min="3" max="8" width="15.7109375" style="4" customWidth="1"/>
    <col min="9" max="9" width="12.7109375" style="4" customWidth="1"/>
    <col min="10" max="10" width="19.140625" style="4" customWidth="1"/>
    <col min="11" max="11" width="11.42578125" style="4"/>
  </cols>
  <sheetData>
    <row r="1" spans="1:11" ht="21.75" thickBot="1" x14ac:dyDescent="0.3">
      <c r="A1" s="10"/>
      <c r="B1" s="47" t="s">
        <v>52</v>
      </c>
      <c r="C1" s="48"/>
      <c r="D1" s="48"/>
      <c r="E1" s="48"/>
      <c r="F1" s="48"/>
      <c r="G1" s="48"/>
      <c r="H1" s="48"/>
      <c r="I1" s="48"/>
      <c r="J1" s="49"/>
      <c r="K1" s="1"/>
    </row>
    <row r="2" spans="1:11" ht="21.75" thickBot="1" x14ac:dyDescent="0.3">
      <c r="A2" s="11"/>
      <c r="B2" s="50" t="s">
        <v>0</v>
      </c>
      <c r="C2" s="51"/>
      <c r="D2" s="50" t="s">
        <v>1</v>
      </c>
      <c r="E2" s="51"/>
      <c r="F2" s="51"/>
      <c r="G2" s="51"/>
      <c r="H2" s="52"/>
      <c r="I2" s="28" t="s">
        <v>2</v>
      </c>
      <c r="J2" s="29" t="s">
        <v>3</v>
      </c>
      <c r="K2" s="1"/>
    </row>
    <row r="3" spans="1:11" ht="21.75" thickBot="1" x14ac:dyDescent="0.3">
      <c r="A3" s="12"/>
      <c r="B3" s="53" t="s">
        <v>4</v>
      </c>
      <c r="C3" s="54"/>
      <c r="D3" s="53" t="s">
        <v>69</v>
      </c>
      <c r="E3" s="54"/>
      <c r="F3" s="54"/>
      <c r="G3" s="54"/>
      <c r="H3" s="55"/>
      <c r="I3" s="26">
        <v>45473</v>
      </c>
      <c r="J3" s="27">
        <v>0</v>
      </c>
      <c r="K3" s="1"/>
    </row>
    <row r="4" spans="1:11" x14ac:dyDescent="0.25">
      <c r="A4" s="56"/>
      <c r="B4" s="57"/>
      <c r="C4" s="57"/>
      <c r="D4" s="58"/>
      <c r="E4" s="58"/>
      <c r="F4" s="58"/>
      <c r="G4" s="58"/>
      <c r="H4" s="58"/>
      <c r="I4" s="57"/>
      <c r="J4" s="59"/>
      <c r="K4" s="1"/>
    </row>
    <row r="5" spans="1:11" ht="3" customHeight="1" x14ac:dyDescent="0.25">
      <c r="A5" s="60"/>
      <c r="B5" s="61"/>
      <c r="C5" s="61"/>
      <c r="D5" s="61"/>
      <c r="E5" s="61"/>
      <c r="F5" s="61"/>
      <c r="G5" s="61"/>
      <c r="H5" s="61"/>
      <c r="I5" s="61"/>
      <c r="J5" s="62"/>
      <c r="K5" s="1"/>
    </row>
    <row r="6" spans="1:11" ht="15.75" x14ac:dyDescent="0.25">
      <c r="A6" s="63" t="s">
        <v>5</v>
      </c>
      <c r="B6" s="64"/>
      <c r="C6" s="64"/>
      <c r="D6" s="64"/>
      <c r="E6" s="64"/>
      <c r="F6" s="64"/>
      <c r="G6" s="64"/>
      <c r="H6" s="64"/>
      <c r="I6" s="64"/>
      <c r="J6" s="65"/>
      <c r="K6" s="1"/>
    </row>
    <row r="7" spans="1:11" ht="15.75" x14ac:dyDescent="0.25">
      <c r="A7" s="66" t="s">
        <v>6</v>
      </c>
      <c r="B7" s="67"/>
      <c r="C7" s="67"/>
      <c r="D7" s="67"/>
      <c r="E7" s="67"/>
      <c r="F7" s="67"/>
      <c r="G7" s="67"/>
      <c r="H7" s="67"/>
      <c r="I7" s="67"/>
      <c r="J7" s="68"/>
      <c r="K7" s="1"/>
    </row>
    <row r="8" spans="1:11" x14ac:dyDescent="0.25">
      <c r="A8" s="2" t="s">
        <v>7</v>
      </c>
      <c r="B8" s="44" t="s">
        <v>53</v>
      </c>
      <c r="C8" s="45"/>
      <c r="D8" s="45"/>
      <c r="E8" s="45"/>
      <c r="F8" s="45"/>
      <c r="G8" s="45"/>
      <c r="H8" s="45"/>
      <c r="I8" s="45"/>
      <c r="J8" s="46"/>
      <c r="K8" s="1"/>
    </row>
    <row r="9" spans="1:11" x14ac:dyDescent="0.25">
      <c r="A9" s="13" t="s">
        <v>37</v>
      </c>
      <c r="B9" s="44" t="s">
        <v>54</v>
      </c>
      <c r="C9" s="45"/>
      <c r="D9" s="45"/>
      <c r="E9" s="45"/>
      <c r="F9" s="45"/>
      <c r="G9" s="45"/>
      <c r="H9" s="45"/>
      <c r="I9" s="45"/>
      <c r="J9" s="46"/>
      <c r="K9" s="1"/>
    </row>
    <row r="10" spans="1:11" x14ac:dyDescent="0.25">
      <c r="A10" s="13" t="s">
        <v>38</v>
      </c>
      <c r="B10" s="44" t="s">
        <v>55</v>
      </c>
      <c r="C10" s="45"/>
      <c r="D10" s="45"/>
      <c r="E10" s="45"/>
      <c r="F10" s="45"/>
      <c r="G10" s="45"/>
      <c r="H10" s="45"/>
      <c r="I10" s="45"/>
      <c r="J10" s="46"/>
      <c r="K10" s="1"/>
    </row>
    <row r="11" spans="1:11" ht="30.75" customHeight="1" x14ac:dyDescent="0.25">
      <c r="A11" s="2" t="s">
        <v>8</v>
      </c>
      <c r="B11" s="41" t="s">
        <v>78</v>
      </c>
      <c r="C11" s="42"/>
      <c r="D11" s="42"/>
      <c r="E11" s="42"/>
      <c r="F11" s="42"/>
      <c r="G11" s="42"/>
      <c r="H11" s="42"/>
      <c r="I11" s="42"/>
      <c r="J11" s="43"/>
    </row>
    <row r="12" spans="1:11" ht="33.75" customHeight="1" x14ac:dyDescent="0.25">
      <c r="A12" s="2" t="s">
        <v>9</v>
      </c>
      <c r="B12" s="41" t="s">
        <v>79</v>
      </c>
      <c r="C12" s="42"/>
      <c r="D12" s="42"/>
      <c r="E12" s="42"/>
      <c r="F12" s="42"/>
      <c r="G12" s="42"/>
      <c r="H12" s="42"/>
      <c r="I12" s="42"/>
      <c r="J12" s="43"/>
    </row>
    <row r="13" spans="1:11" ht="15.75" x14ac:dyDescent="0.25">
      <c r="A13" s="38" t="s">
        <v>10</v>
      </c>
      <c r="B13" s="39"/>
      <c r="C13" s="39"/>
      <c r="D13" s="39"/>
      <c r="E13" s="39"/>
      <c r="F13" s="39"/>
      <c r="G13" s="39"/>
      <c r="H13" s="39"/>
      <c r="I13" s="39"/>
      <c r="J13" s="40"/>
    </row>
    <row r="14" spans="1:11" ht="27.75" customHeight="1" x14ac:dyDescent="0.25">
      <c r="A14" s="2" t="s">
        <v>11</v>
      </c>
      <c r="B14" s="16" t="s">
        <v>56</v>
      </c>
      <c r="C14" s="69" t="s">
        <v>57</v>
      </c>
      <c r="D14" s="69"/>
      <c r="E14" s="69"/>
      <c r="F14" s="69"/>
      <c r="G14" s="69"/>
      <c r="H14" s="69"/>
      <c r="I14" s="69"/>
      <c r="J14" s="69"/>
    </row>
    <row r="15" spans="1:11" ht="26.25" customHeight="1" x14ac:dyDescent="0.25">
      <c r="A15" s="2" t="s">
        <v>12</v>
      </c>
      <c r="B15" s="16" t="s">
        <v>66</v>
      </c>
      <c r="C15" s="69" t="s">
        <v>58</v>
      </c>
      <c r="D15" s="69"/>
      <c r="E15" s="69"/>
      <c r="F15" s="69"/>
      <c r="G15" s="69"/>
      <c r="H15" s="69"/>
      <c r="I15" s="69"/>
      <c r="J15" s="69"/>
    </row>
    <row r="16" spans="1:11" ht="31.5" customHeight="1" x14ac:dyDescent="0.25">
      <c r="A16" s="2" t="s">
        <v>13</v>
      </c>
      <c r="B16" s="16" t="s">
        <v>60</v>
      </c>
      <c r="C16" s="69" t="s">
        <v>59</v>
      </c>
      <c r="D16" s="69"/>
      <c r="E16" s="69"/>
      <c r="F16" s="69"/>
      <c r="G16" s="69"/>
      <c r="H16" s="69"/>
      <c r="I16" s="69"/>
      <c r="J16" s="69"/>
    </row>
    <row r="17" spans="1:11" ht="15.75" x14ac:dyDescent="0.25">
      <c r="A17" s="38" t="s">
        <v>14</v>
      </c>
      <c r="B17" s="39"/>
      <c r="C17" s="39"/>
      <c r="D17" s="39"/>
      <c r="E17" s="39"/>
      <c r="F17" s="39"/>
      <c r="G17" s="39"/>
      <c r="H17" s="39"/>
      <c r="I17" s="39"/>
      <c r="J17" s="40"/>
    </row>
    <row r="18" spans="1:11" ht="29.25" customHeight="1" x14ac:dyDescent="0.25">
      <c r="A18" s="2" t="s">
        <v>15</v>
      </c>
      <c r="B18" s="70" t="s">
        <v>61</v>
      </c>
      <c r="C18" s="70"/>
      <c r="D18" s="70"/>
      <c r="E18" s="70"/>
      <c r="F18" s="70"/>
      <c r="G18" s="70"/>
      <c r="H18" s="70"/>
      <c r="I18" s="70"/>
      <c r="J18" s="71"/>
    </row>
    <row r="19" spans="1:11" ht="33" customHeight="1" x14ac:dyDescent="0.25">
      <c r="A19" s="5" t="s">
        <v>16</v>
      </c>
      <c r="B19" s="72" t="s">
        <v>62</v>
      </c>
      <c r="C19" s="72"/>
      <c r="D19" s="72"/>
      <c r="E19" s="72"/>
      <c r="F19" s="72"/>
      <c r="G19" s="72"/>
      <c r="H19" s="72"/>
      <c r="I19" s="72"/>
      <c r="J19" s="73"/>
    </row>
    <row r="20" spans="1:11" ht="34.5" customHeight="1" x14ac:dyDescent="0.25">
      <c r="A20" s="5" t="s">
        <v>17</v>
      </c>
      <c r="B20" s="72" t="s">
        <v>63</v>
      </c>
      <c r="C20" s="72"/>
      <c r="D20" s="72"/>
      <c r="E20" s="72"/>
      <c r="F20" s="72"/>
      <c r="G20" s="72"/>
      <c r="H20" s="72"/>
      <c r="I20" s="72"/>
      <c r="J20" s="73"/>
    </row>
    <row r="21" spans="1:11" ht="35.25" hidden="1" customHeight="1" x14ac:dyDescent="0.25">
      <c r="A21" s="5" t="s">
        <v>39</v>
      </c>
      <c r="B21" s="72"/>
      <c r="C21" s="72"/>
      <c r="D21" s="72"/>
      <c r="E21" s="72"/>
      <c r="F21" s="72"/>
      <c r="G21" s="72"/>
      <c r="H21" s="72"/>
      <c r="I21" s="72"/>
      <c r="J21" s="73"/>
      <c r="K21" s="1"/>
    </row>
    <row r="22" spans="1:11" ht="15.75" x14ac:dyDescent="0.25">
      <c r="A22" s="38" t="s">
        <v>18</v>
      </c>
      <c r="B22" s="39"/>
      <c r="C22" s="39"/>
      <c r="D22" s="39"/>
      <c r="E22" s="39"/>
      <c r="F22" s="39"/>
      <c r="G22" s="39"/>
      <c r="H22" s="39"/>
      <c r="I22" s="39"/>
      <c r="J22" s="40"/>
    </row>
    <row r="23" spans="1:11" ht="15.75" x14ac:dyDescent="0.25">
      <c r="A23" s="66" t="s">
        <v>19</v>
      </c>
      <c r="B23" s="67"/>
      <c r="C23" s="67"/>
      <c r="D23" s="67"/>
      <c r="E23" s="67"/>
      <c r="F23" s="67"/>
      <c r="G23" s="67"/>
      <c r="H23" s="67"/>
      <c r="I23" s="67"/>
      <c r="J23" s="68"/>
      <c r="K23" s="1"/>
    </row>
    <row r="24" spans="1:11" ht="15" customHeight="1" x14ac:dyDescent="0.25">
      <c r="A24" s="74" t="s">
        <v>20</v>
      </c>
      <c r="B24" s="75"/>
      <c r="C24" s="76" t="s">
        <v>21</v>
      </c>
      <c r="D24" s="77"/>
      <c r="E24" s="77"/>
      <c r="F24" s="77" t="s">
        <v>22</v>
      </c>
      <c r="G24" s="77"/>
      <c r="H24" s="75"/>
      <c r="I24" s="76" t="s">
        <v>23</v>
      </c>
      <c r="J24" s="78"/>
    </row>
    <row r="25" spans="1:11" x14ac:dyDescent="0.25">
      <c r="A25" s="79">
        <v>112762467</v>
      </c>
      <c r="B25" s="80"/>
      <c r="C25" s="81">
        <v>105025236</v>
      </c>
      <c r="D25" s="82"/>
      <c r="E25" s="83"/>
      <c r="F25" s="81">
        <v>48592616.549999997</v>
      </c>
      <c r="G25" s="82"/>
      <c r="H25" s="83"/>
      <c r="I25" s="84">
        <f>+IF(F25&gt;0,F25/C25,0)</f>
        <v>0.46267562350443087</v>
      </c>
      <c r="J25" s="85"/>
    </row>
    <row r="26" spans="1:11" ht="15.75" x14ac:dyDescent="0.25">
      <c r="A26" s="66" t="s">
        <v>24</v>
      </c>
      <c r="B26" s="67"/>
      <c r="C26" s="67"/>
      <c r="D26" s="67"/>
      <c r="E26" s="67"/>
      <c r="F26" s="67"/>
      <c r="G26" s="67"/>
      <c r="H26" s="67"/>
      <c r="I26" s="67"/>
      <c r="J26" s="68"/>
      <c r="K26" s="1"/>
    </row>
    <row r="27" spans="1:11" ht="28.5" customHeight="1" x14ac:dyDescent="0.25">
      <c r="A27" s="3"/>
      <c r="B27"/>
      <c r="C27" s="86" t="s">
        <v>25</v>
      </c>
      <c r="D27" s="87"/>
      <c r="E27" s="86" t="s">
        <v>80</v>
      </c>
      <c r="F27" s="87"/>
      <c r="G27" s="86" t="s">
        <v>84</v>
      </c>
      <c r="H27" s="86"/>
      <c r="I27" s="86" t="s">
        <v>26</v>
      </c>
      <c r="J27" s="100"/>
    </row>
    <row r="28" spans="1:11" ht="38.25" x14ac:dyDescent="0.25">
      <c r="A28" s="30" t="s">
        <v>27</v>
      </c>
      <c r="B28" s="6" t="s">
        <v>28</v>
      </c>
      <c r="C28" s="6" t="s">
        <v>40</v>
      </c>
      <c r="D28" s="6" t="s">
        <v>41</v>
      </c>
      <c r="E28" s="6" t="s">
        <v>43</v>
      </c>
      <c r="F28" s="6" t="s">
        <v>44</v>
      </c>
      <c r="G28" s="6" t="s">
        <v>45</v>
      </c>
      <c r="H28" s="6" t="s">
        <v>46</v>
      </c>
      <c r="I28" s="6" t="s">
        <v>47</v>
      </c>
      <c r="J28" s="31" t="s">
        <v>48</v>
      </c>
      <c r="K28"/>
    </row>
    <row r="29" spans="1:11" ht="36" x14ac:dyDescent="0.25">
      <c r="A29" s="32" t="s">
        <v>71</v>
      </c>
      <c r="B29" s="20" t="s">
        <v>65</v>
      </c>
      <c r="C29" s="7">
        <f>+'[1]REGISTRO SIGEF'!G6</f>
        <v>24</v>
      </c>
      <c r="D29" s="21">
        <v>107978467</v>
      </c>
      <c r="E29" s="7">
        <f>4+8</f>
        <v>12</v>
      </c>
      <c r="F29" s="22">
        <v>52958755.469999999</v>
      </c>
      <c r="G29" s="23">
        <f>4+8</f>
        <v>12</v>
      </c>
      <c r="H29" s="22">
        <v>49947529.259999998</v>
      </c>
      <c r="I29" s="8">
        <f>IF(G29&gt;0,G29/C29,0)</f>
        <v>0.5</v>
      </c>
      <c r="J29" s="33">
        <f t="shared" ref="J29" si="0">IF(H29&gt;0,H29/F29,0)</f>
        <v>0.94314016288192803</v>
      </c>
      <c r="K29"/>
    </row>
    <row r="30" spans="1:11" ht="60" x14ac:dyDescent="0.25">
      <c r="A30" s="32" t="s">
        <v>72</v>
      </c>
      <c r="B30" s="20" t="s">
        <v>67</v>
      </c>
      <c r="C30" s="18">
        <v>540</v>
      </c>
      <c r="D30" s="21">
        <v>4784000</v>
      </c>
      <c r="E30" s="24">
        <f>40+155</f>
        <v>195</v>
      </c>
      <c r="F30" s="21">
        <v>1549845.9</v>
      </c>
      <c r="G30" s="25">
        <f>115+230</f>
        <v>345</v>
      </c>
      <c r="H30" s="22">
        <v>712701.8</v>
      </c>
      <c r="I30" s="19">
        <f>IF(G30&gt;0,G30/C30,0)</f>
        <v>0.63888888888888884</v>
      </c>
      <c r="J30" s="34">
        <f>IF(H30&gt;0,H30/F30,0)</f>
        <v>0.45985333122473665</v>
      </c>
      <c r="K30"/>
    </row>
    <row r="31" spans="1:11" ht="15.75" x14ac:dyDescent="0.25">
      <c r="A31" s="38" t="s">
        <v>29</v>
      </c>
      <c r="B31" s="39"/>
      <c r="C31" s="39"/>
      <c r="D31" s="39"/>
      <c r="E31" s="39"/>
      <c r="F31" s="39"/>
      <c r="G31" s="39"/>
      <c r="H31" s="39"/>
      <c r="I31" s="39"/>
      <c r="J31" s="40"/>
    </row>
    <row r="32" spans="1:11" ht="15.75" x14ac:dyDescent="0.25">
      <c r="A32" s="66" t="s">
        <v>30</v>
      </c>
      <c r="B32" s="67"/>
      <c r="C32" s="67"/>
      <c r="D32" s="67"/>
      <c r="E32" s="67"/>
      <c r="F32" s="67"/>
      <c r="G32" s="67"/>
      <c r="H32" s="67"/>
      <c r="I32" s="67"/>
      <c r="J32" s="68"/>
      <c r="K32" s="1"/>
    </row>
    <row r="33" spans="1:11" ht="15" customHeight="1" x14ac:dyDescent="0.25">
      <c r="A33" s="9" t="s">
        <v>31</v>
      </c>
      <c r="B33" s="90" t="s">
        <v>73</v>
      </c>
      <c r="C33" s="90"/>
      <c r="D33" s="90"/>
      <c r="E33" s="90"/>
      <c r="F33" s="90"/>
      <c r="G33" s="90"/>
      <c r="H33" s="90"/>
      <c r="I33" s="90"/>
      <c r="J33" s="91"/>
      <c r="K33" s="1"/>
    </row>
    <row r="34" spans="1:11" ht="54.75" customHeight="1" x14ac:dyDescent="0.25">
      <c r="A34" s="9" t="s">
        <v>32</v>
      </c>
      <c r="B34" s="92" t="s">
        <v>64</v>
      </c>
      <c r="C34" s="92"/>
      <c r="D34" s="92"/>
      <c r="E34" s="92"/>
      <c r="F34" s="92"/>
      <c r="G34" s="92"/>
      <c r="H34" s="92"/>
      <c r="I34" s="92"/>
      <c r="J34" s="93"/>
      <c r="K34" s="1"/>
    </row>
    <row r="35" spans="1:11" x14ac:dyDescent="0.25">
      <c r="A35" s="9" t="s">
        <v>33</v>
      </c>
      <c r="B35" s="94" t="s">
        <v>82</v>
      </c>
      <c r="C35" s="72"/>
      <c r="D35" s="72"/>
      <c r="E35" s="72"/>
      <c r="F35" s="72"/>
      <c r="G35" s="72"/>
      <c r="H35" s="72"/>
      <c r="I35" s="72"/>
      <c r="J35" s="73"/>
      <c r="K35" s="1"/>
    </row>
    <row r="36" spans="1:11" ht="29.25" customHeight="1" x14ac:dyDescent="0.25">
      <c r="A36" s="9" t="s">
        <v>34</v>
      </c>
      <c r="B36" s="72" t="s">
        <v>70</v>
      </c>
      <c r="C36" s="72"/>
      <c r="D36" s="72"/>
      <c r="E36" s="72"/>
      <c r="F36" s="72"/>
      <c r="G36" s="72"/>
      <c r="H36" s="72"/>
      <c r="I36" s="72"/>
      <c r="J36" s="73"/>
      <c r="K36" s="1"/>
    </row>
    <row r="37" spans="1:11" ht="33.75" customHeight="1" x14ac:dyDescent="0.25">
      <c r="A37" s="9" t="s">
        <v>31</v>
      </c>
      <c r="B37" s="95" t="s">
        <v>72</v>
      </c>
      <c r="C37" s="95"/>
      <c r="D37" s="95"/>
      <c r="E37" s="95"/>
      <c r="F37" s="95"/>
      <c r="G37" s="95"/>
      <c r="H37" s="95"/>
      <c r="I37" s="95"/>
      <c r="J37" s="96"/>
    </row>
    <row r="38" spans="1:11" ht="30" x14ac:dyDescent="0.25">
      <c r="A38" s="9" t="s">
        <v>32</v>
      </c>
      <c r="B38" s="92" t="s">
        <v>68</v>
      </c>
      <c r="C38" s="92"/>
      <c r="D38" s="92"/>
      <c r="E38" s="92"/>
      <c r="F38" s="92"/>
      <c r="G38" s="92"/>
      <c r="H38" s="92"/>
      <c r="I38" s="92"/>
      <c r="J38" s="93"/>
    </row>
    <row r="39" spans="1:11" ht="34.5" customHeight="1" x14ac:dyDescent="0.25">
      <c r="A39" s="9" t="s">
        <v>33</v>
      </c>
      <c r="B39" s="94" t="s">
        <v>81</v>
      </c>
      <c r="C39" s="72"/>
      <c r="D39" s="72"/>
      <c r="E39" s="72"/>
      <c r="F39" s="72"/>
      <c r="G39" s="72"/>
      <c r="H39" s="72"/>
      <c r="I39" s="72"/>
      <c r="J39" s="73"/>
    </row>
    <row r="40" spans="1:11" ht="261" customHeight="1" x14ac:dyDescent="0.25">
      <c r="A40" s="37" t="s">
        <v>34</v>
      </c>
      <c r="B40" s="72" t="s">
        <v>83</v>
      </c>
      <c r="C40" s="72"/>
      <c r="D40" s="72"/>
      <c r="E40" s="72"/>
      <c r="F40" s="72"/>
      <c r="G40" s="72"/>
      <c r="H40" s="72"/>
      <c r="I40" s="72"/>
      <c r="J40" s="73"/>
    </row>
    <row r="41" spans="1:11" ht="15.75" x14ac:dyDescent="0.25">
      <c r="A41" s="38" t="s">
        <v>35</v>
      </c>
      <c r="B41" s="39"/>
      <c r="C41" s="39"/>
      <c r="D41" s="39"/>
      <c r="E41" s="39"/>
      <c r="F41" s="39"/>
      <c r="G41" s="39"/>
      <c r="H41" s="39"/>
      <c r="I41" s="39"/>
      <c r="J41" s="40"/>
    </row>
    <row r="42" spans="1:11" ht="15.75" x14ac:dyDescent="0.25">
      <c r="A42" s="97" t="s">
        <v>36</v>
      </c>
      <c r="B42" s="98"/>
      <c r="C42" s="98"/>
      <c r="D42" s="98"/>
      <c r="E42" s="98"/>
      <c r="F42" s="98"/>
      <c r="G42" s="98"/>
      <c r="H42" s="98"/>
      <c r="I42" s="98"/>
      <c r="J42" s="99"/>
      <c r="K42" s="1"/>
    </row>
    <row r="43" spans="1:11" ht="26.25" customHeight="1" x14ac:dyDescent="0.25">
      <c r="A43" s="101" t="s">
        <v>70</v>
      </c>
      <c r="B43" s="102"/>
      <c r="C43" s="102"/>
      <c r="D43" s="102"/>
      <c r="E43" s="102"/>
      <c r="F43" s="102"/>
      <c r="G43" s="102"/>
      <c r="H43" s="102"/>
      <c r="I43" s="102"/>
      <c r="J43" s="103"/>
    </row>
    <row r="44" spans="1:11" ht="17.25" customHeight="1" x14ac:dyDescent="0.25">
      <c r="A44" s="89"/>
      <c r="B44" s="89"/>
      <c r="C44" s="89"/>
      <c r="D44" s="89"/>
      <c r="E44" s="89"/>
      <c r="F44" s="89"/>
      <c r="G44" s="89"/>
      <c r="H44" s="89"/>
      <c r="I44" s="89"/>
      <c r="J44" s="89"/>
    </row>
    <row r="45" spans="1:11" ht="16.5" customHeight="1" x14ac:dyDescent="0.25">
      <c r="A45" s="88" t="s">
        <v>42</v>
      </c>
      <c r="B45" s="88"/>
      <c r="C45" s="88"/>
      <c r="D45" s="88"/>
      <c r="E45" s="88"/>
      <c r="F45" s="88"/>
      <c r="G45" s="88"/>
      <c r="H45" s="88"/>
      <c r="I45" s="88"/>
      <c r="J45" s="88"/>
    </row>
    <row r="47" spans="1:11" ht="15.75" thickBot="1" x14ac:dyDescent="0.3">
      <c r="A47" s="14" t="s">
        <v>49</v>
      </c>
      <c r="B47" s="17">
        <f>+A25</f>
        <v>112762467</v>
      </c>
    </row>
    <row r="48" spans="1:11" x14ac:dyDescent="0.25">
      <c r="A48" s="14" t="s">
        <v>50</v>
      </c>
      <c r="B48" s="15">
        <f>+C25</f>
        <v>105025236</v>
      </c>
      <c r="D48" s="36" t="s">
        <v>74</v>
      </c>
      <c r="E48" s="36"/>
      <c r="F48" s="36"/>
      <c r="H48" s="36" t="s">
        <v>76</v>
      </c>
      <c r="I48" s="36"/>
      <c r="J48" s="36"/>
    </row>
    <row r="49" spans="1:10" x14ac:dyDescent="0.25">
      <c r="A49" s="14" t="s">
        <v>51</v>
      </c>
      <c r="B49" s="15">
        <f>+F25</f>
        <v>48592616.549999997</v>
      </c>
      <c r="D49" s="35" t="s">
        <v>75</v>
      </c>
      <c r="E49" s="35"/>
      <c r="F49" s="35"/>
      <c r="H49" s="35" t="s">
        <v>77</v>
      </c>
      <c r="I49" s="35"/>
      <c r="J49" s="35"/>
    </row>
  </sheetData>
  <mergeCells count="53">
    <mergeCell ref="E27:F27"/>
    <mergeCell ref="G27:H27"/>
    <mergeCell ref="I27:J27"/>
    <mergeCell ref="A32:J32"/>
    <mergeCell ref="A43:J43"/>
    <mergeCell ref="A45:J45"/>
    <mergeCell ref="A44:J44"/>
    <mergeCell ref="B33:J33"/>
    <mergeCell ref="B40:J40"/>
    <mergeCell ref="B34:J34"/>
    <mergeCell ref="B35:J35"/>
    <mergeCell ref="B37:J37"/>
    <mergeCell ref="B38:J38"/>
    <mergeCell ref="B39:J39"/>
    <mergeCell ref="A41:J41"/>
    <mergeCell ref="A42:J42"/>
    <mergeCell ref="B36:J36"/>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A22:J22"/>
    <mergeCell ref="C14:J14"/>
    <mergeCell ref="C15:J15"/>
    <mergeCell ref="C16:J16"/>
    <mergeCell ref="A17:J17"/>
    <mergeCell ref="B18:J18"/>
    <mergeCell ref="A13:J13"/>
    <mergeCell ref="B11:J11"/>
    <mergeCell ref="B12:J12"/>
    <mergeCell ref="B10:J10"/>
    <mergeCell ref="B1:J1"/>
    <mergeCell ref="B2:C2"/>
    <mergeCell ref="D2:H2"/>
    <mergeCell ref="B3:C3"/>
    <mergeCell ref="D3:H3"/>
    <mergeCell ref="A4:J4"/>
    <mergeCell ref="A5:J5"/>
    <mergeCell ref="A6:J6"/>
    <mergeCell ref="A7:J7"/>
    <mergeCell ref="B8:J8"/>
    <mergeCell ref="B9:J9"/>
  </mergeCells>
  <dataValidations xWindow="613" yWindow="357" count="15">
    <dataValidation allowBlank="1" sqref="A8" xr:uid="{2D88E80B-0E48-4B22-9ADF-AB5A9B7FD875}"/>
    <dataValidation allowBlank="1" showInputMessage="1" prompt="Nombre del capítulo" sqref="B8:J10" xr:uid="{990C9215-F3BC-4A17-891B-D965B1C5B212}"/>
    <dataValidation allowBlank="1" showInputMessage="1" showErrorMessage="1" prompt="¿A quién va dirigido el programa?, ¿qué característica tiene esta población que requiere ser beneficiada?" sqref="B20:J20" xr:uid="{3A622387-B930-44BA-B20E-1E6AC3789E29}"/>
    <dataValidation allowBlank="1" showInputMessage="1" showErrorMessage="1" prompt="Nombre del producto" sqref="B37:J37 B33" xr:uid="{ADB6FBBB-2C70-4804-8BF1-A4A9CE9622CB}"/>
    <dataValidation allowBlank="1" showInputMessage="1" showErrorMessage="1" prompt="¿En qué consiste el producto? su objetivo" sqref="B34:J34 B38:J38" xr:uid="{11BBAEFB-0F9E-4479-9F2F-DE105F694E5C}"/>
    <dataValidation allowBlank="1" showInputMessage="1" showErrorMessage="1" prompt="1. Describir lo plasmado en el presupuesto_x000a_2. Describir lo alcanzado en términos financieros y de producción " sqref="B35:B36 C35:J35 B39:B40 C39:J39" xr:uid="{3ADEAB4E-E0E5-424D-94A5-1B27B530CDD4}"/>
    <dataValidation allowBlank="1" showInputMessage="1" showErrorMessage="1" prompt="Oportunidades de mejora identificadas" sqref="A43:A44 B43:J43" xr:uid="{3EE1FF51-AFE9-4AC5-BCEF-C4A71305C372}"/>
    <dataValidation allowBlank="1" showInputMessage="1" showErrorMessage="1" prompt="Presupuesto del programa" sqref="A25:C25 F25" xr:uid="{2274E732-5B29-4066-8DCC-0DCAA30EA60A}"/>
    <dataValidation allowBlank="1" showInputMessage="1" showErrorMessage="1" prompt="¿En qué consiste el programa?" sqref="B19:J19" xr:uid="{0F463CA5-3419-413C-A806-B00985AF6686}"/>
    <dataValidation allowBlank="1" showInputMessage="1" showErrorMessage="1" prompt="Nombre de cada producto" sqref="A28" xr:uid="{AC680BF5-FE33-4219-97BD-C26202DE338C}"/>
    <dataValidation allowBlank="1" showInputMessage="1" showErrorMessage="1" prompt="Nombre del indicador" sqref="B28" xr:uid="{2F23BDB2-009A-484F-B77A-CD2A2206A3FC}"/>
    <dataValidation allowBlank="1" showInputMessage="1" showErrorMessage="1" prompt="Meta anual del indicador" sqref="E28:E30 C28:C30" xr:uid="{B2D4A4DD-324B-4652-A9C5-022B848BC66B}"/>
    <dataValidation allowBlank="1" showInputMessage="1" showErrorMessage="1" prompt="Monto presupuestado para el producto" sqref="H29:H30 F28:F30 B47:B48 D28:D30" xr:uid="{AAA847ED-689C-4CFD-8CC2-415E66807EC8}"/>
    <dataValidation allowBlank="1" showInputMessage="1" showErrorMessage="1" prompt="Meta alcanzada en el trimestre" sqref="G28:G30" xr:uid="{B0CC7AEF-7991-4094-A6B4-0E7B55362105}"/>
    <dataValidation allowBlank="1" showInputMessage="1" showErrorMessage="1" prompt="Monto ejecutado en el trimestre" sqref="H28" xr:uid="{8C616723-D196-4326-A687-B90CD761C07B}"/>
  </dataValidations>
  <pageMargins left="0.7" right="0.7" top="0.75" bottom="0.75" header="0.3" footer="0.3"/>
  <pageSetup scale="51"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3F14B-139C-4A7A-A7B7-84E5FA47FBEF}">
  <dimension ref="A1"/>
  <sheetViews>
    <sheetView workbookViewId="0">
      <selection activeCell="F17" sqref="F1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T1</vt:lpstr>
      <vt:lpstr>Hoja1</vt:lpstr>
      <vt:lpstr>'T1'!Área_de_impresión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RAI INM</cp:lastModifiedBy>
  <cp:lastPrinted>2024-07-23T19:23:28Z</cp:lastPrinted>
  <dcterms:created xsi:type="dcterms:W3CDTF">2021-03-22T15:50:10Z</dcterms:created>
  <dcterms:modified xsi:type="dcterms:W3CDTF">2024-07-31T19:57:50Z</dcterms:modified>
</cp:coreProperties>
</file>